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urrent 2019 Draft Determination\Draft Determination\DD response\"/>
    </mc:Choice>
  </mc:AlternateContent>
  <bookViews>
    <workbookView xWindow="0" yWindow="0" windowWidth="28800" windowHeight="12135"/>
  </bookViews>
  <sheets>
    <sheet name="App28"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6" i="1" l="1"/>
  <c r="C189" i="1"/>
  <c r="C183" i="1"/>
  <c r="C180" i="1"/>
  <c r="C176" i="1"/>
  <c r="C168" i="1"/>
  <c r="C163" i="1"/>
  <c r="C160" i="1"/>
  <c r="P147" i="1"/>
  <c r="O147" i="1"/>
  <c r="N147" i="1"/>
  <c r="M147" i="1"/>
  <c r="L147" i="1"/>
  <c r="Q146" i="1"/>
  <c r="P146" i="1"/>
  <c r="O146" i="1"/>
  <c r="N146" i="1"/>
  <c r="M146" i="1"/>
  <c r="L146" i="1"/>
  <c r="Q145" i="1"/>
  <c r="Q144" i="1"/>
  <c r="Q143" i="1"/>
  <c r="Q147" i="1" s="1"/>
  <c r="Q142" i="1"/>
  <c r="Q141" i="1"/>
  <c r="Q140" i="1"/>
  <c r="P138" i="1"/>
  <c r="O138" i="1"/>
  <c r="N138" i="1"/>
  <c r="M138" i="1"/>
  <c r="L138" i="1"/>
  <c r="P137" i="1"/>
  <c r="O137" i="1"/>
  <c r="N137" i="1"/>
  <c r="M137" i="1"/>
  <c r="L137" i="1"/>
  <c r="Q136" i="1"/>
  <c r="Q135" i="1"/>
  <c r="Q134" i="1"/>
  <c r="Q133" i="1"/>
  <c r="Q137" i="1" s="1"/>
  <c r="Q132" i="1"/>
  <c r="Q138" i="1" s="1"/>
  <c r="Q131" i="1"/>
  <c r="P129" i="1"/>
  <c r="O129" i="1"/>
  <c r="N129" i="1"/>
  <c r="M129" i="1"/>
  <c r="L129" i="1"/>
  <c r="Q128" i="1"/>
  <c r="P128" i="1"/>
  <c r="O128" i="1"/>
  <c r="N128" i="1"/>
  <c r="M128" i="1"/>
  <c r="L128" i="1"/>
  <c r="Q127" i="1"/>
  <c r="Q126" i="1"/>
  <c r="Q125" i="1"/>
  <c r="Q129" i="1" s="1"/>
  <c r="Q124" i="1"/>
  <c r="Q123" i="1"/>
  <c r="Q122" i="1"/>
  <c r="P120" i="1"/>
  <c r="O120" i="1"/>
  <c r="N120" i="1"/>
  <c r="M120" i="1"/>
  <c r="L120" i="1"/>
  <c r="P119" i="1"/>
  <c r="O119" i="1"/>
  <c r="N119" i="1"/>
  <c r="M119" i="1"/>
  <c r="L119" i="1"/>
  <c r="Q118" i="1"/>
  <c r="Q117" i="1"/>
  <c r="Q116" i="1"/>
  <c r="Q115" i="1"/>
  <c r="Q119" i="1" s="1"/>
  <c r="Q114" i="1"/>
  <c r="Q120" i="1" s="1"/>
  <c r="Q113" i="1"/>
  <c r="P111" i="1"/>
  <c r="O111" i="1"/>
  <c r="N111" i="1"/>
  <c r="M111" i="1"/>
  <c r="L111" i="1"/>
  <c r="Q110" i="1"/>
  <c r="P110" i="1"/>
  <c r="O110" i="1"/>
  <c r="N110" i="1"/>
  <c r="M110" i="1"/>
  <c r="L110" i="1"/>
  <c r="Q109" i="1"/>
  <c r="Q108" i="1"/>
  <c r="Q107" i="1"/>
  <c r="Q111" i="1" s="1"/>
  <c r="Q106" i="1"/>
  <c r="Q105" i="1"/>
  <c r="Q104" i="1"/>
  <c r="P100" i="1"/>
  <c r="O100" i="1"/>
  <c r="N100" i="1"/>
  <c r="M100" i="1"/>
  <c r="L100" i="1"/>
  <c r="P99" i="1"/>
  <c r="O99" i="1"/>
  <c r="N99" i="1"/>
  <c r="M99" i="1"/>
  <c r="L99" i="1"/>
  <c r="Q98" i="1"/>
  <c r="Q97" i="1"/>
  <c r="Q96" i="1"/>
  <c r="Q95" i="1"/>
  <c r="Q99" i="1" s="1"/>
  <c r="Q94" i="1"/>
  <c r="Q100" i="1" s="1"/>
  <c r="Q93" i="1"/>
  <c r="P91" i="1"/>
  <c r="O91" i="1"/>
  <c r="N91" i="1"/>
  <c r="M91" i="1"/>
  <c r="L91" i="1"/>
  <c r="Q90" i="1"/>
  <c r="P90" i="1"/>
  <c r="O90" i="1"/>
  <c r="N90" i="1"/>
  <c r="M90" i="1"/>
  <c r="L90" i="1"/>
  <c r="Q89" i="1"/>
  <c r="Q88" i="1"/>
  <c r="Q87" i="1"/>
  <c r="Q91" i="1" s="1"/>
  <c r="Q86" i="1"/>
  <c r="Q85" i="1"/>
  <c r="Q84" i="1"/>
  <c r="P82" i="1"/>
  <c r="O82" i="1"/>
  <c r="N82" i="1"/>
  <c r="M82" i="1"/>
  <c r="L82" i="1"/>
  <c r="P81" i="1"/>
  <c r="O81" i="1"/>
  <c r="N81" i="1"/>
  <c r="M81" i="1"/>
  <c r="L81" i="1"/>
  <c r="Q80" i="1"/>
  <c r="Q79" i="1"/>
  <c r="Q78" i="1"/>
  <c r="Q77" i="1"/>
  <c r="Q81" i="1" s="1"/>
  <c r="Q76" i="1"/>
  <c r="Q82" i="1" s="1"/>
  <c r="Q75" i="1"/>
  <c r="P73" i="1"/>
  <c r="O73" i="1"/>
  <c r="N73" i="1"/>
  <c r="M73" i="1"/>
  <c r="L73" i="1"/>
  <c r="Q72" i="1"/>
  <c r="P72" i="1"/>
  <c r="O72" i="1"/>
  <c r="N72" i="1"/>
  <c r="M72" i="1"/>
  <c r="L72" i="1"/>
  <c r="Q71" i="1"/>
  <c r="Q70" i="1"/>
  <c r="Q69" i="1"/>
  <c r="Q73" i="1" s="1"/>
  <c r="Q68" i="1"/>
  <c r="Q67" i="1"/>
  <c r="Q66" i="1"/>
  <c r="P64" i="1"/>
  <c r="O64" i="1"/>
  <c r="N64" i="1"/>
  <c r="M64" i="1"/>
  <c r="L64" i="1"/>
  <c r="P63" i="1"/>
  <c r="O63" i="1"/>
  <c r="N63" i="1"/>
  <c r="M63" i="1"/>
  <c r="L63" i="1"/>
  <c r="Q62" i="1"/>
  <c r="Q61" i="1"/>
  <c r="Q60" i="1"/>
  <c r="Q59" i="1"/>
  <c r="Q63" i="1" s="1"/>
  <c r="Q58" i="1"/>
  <c r="Q64" i="1" s="1"/>
  <c r="Q57" i="1"/>
  <c r="Q53" i="1"/>
  <c r="Q52" i="1"/>
  <c r="Q51" i="1"/>
  <c r="O48" i="1"/>
  <c r="K48" i="1"/>
  <c r="I48" i="1"/>
  <c r="H48" i="1"/>
  <c r="G48" i="1"/>
  <c r="Q47" i="1"/>
  <c r="Q46" i="1"/>
  <c r="V46" i="1"/>
  <c r="Q45" i="1"/>
  <c r="V45" i="1"/>
  <c r="N48" i="1"/>
  <c r="M48" i="1"/>
  <c r="Q43" i="1"/>
  <c r="V43" i="1"/>
  <c r="P40" i="1"/>
  <c r="O40" i="1"/>
  <c r="N40" i="1"/>
  <c r="M40" i="1"/>
  <c r="L40" i="1"/>
  <c r="Q40" i="1" s="1"/>
  <c r="K40" i="1"/>
  <c r="J40" i="1"/>
  <c r="I40" i="1"/>
  <c r="V39" i="1"/>
  <c r="Q39" i="1"/>
  <c r="V38" i="1"/>
  <c r="Q38" i="1"/>
  <c r="V37" i="1"/>
  <c r="Q37" i="1"/>
  <c r="V36" i="1"/>
  <c r="Q36" i="1"/>
  <c r="V33" i="1"/>
  <c r="Q33" i="1"/>
  <c r="V32" i="1"/>
  <c r="Q32" i="1"/>
  <c r="AH29" i="1"/>
  <c r="AG29" i="1"/>
  <c r="AF29" i="1"/>
  <c r="AE29" i="1"/>
  <c r="AD29" i="1"/>
  <c r="AC29" i="1"/>
  <c r="AB29" i="1"/>
  <c r="AA29" i="1"/>
  <c r="Z29" i="1"/>
  <c r="Y29" i="1"/>
  <c r="V29" i="1"/>
  <c r="Q29" i="1"/>
  <c r="AH28" i="1"/>
  <c r="AG28" i="1"/>
  <c r="AF28" i="1"/>
  <c r="AE28" i="1"/>
  <c r="AD28" i="1"/>
  <c r="AC28" i="1"/>
  <c r="AB28" i="1"/>
  <c r="V28" i="1" s="1"/>
  <c r="AA28" i="1"/>
  <c r="Q28" i="1"/>
  <c r="AH27" i="1"/>
  <c r="AG27" i="1"/>
  <c r="AF27" i="1"/>
  <c r="AE27" i="1"/>
  <c r="AD27" i="1"/>
  <c r="V27" i="1" s="1"/>
  <c r="Q27" i="1"/>
  <c r="P24" i="1"/>
  <c r="L24" i="1"/>
  <c r="K24" i="1"/>
  <c r="I24" i="1"/>
  <c r="H24" i="1"/>
  <c r="G24" i="1"/>
  <c r="AH23" i="1"/>
  <c r="AG23" i="1"/>
  <c r="AF23" i="1"/>
  <c r="AE23" i="1"/>
  <c r="AD23" i="1"/>
  <c r="AC23" i="1"/>
  <c r="AA23" i="1"/>
  <c r="Q23" i="1"/>
  <c r="AB23" i="1"/>
  <c r="V23" i="1" s="1"/>
  <c r="AH22" i="1"/>
  <c r="AG22" i="1"/>
  <c r="AF22" i="1"/>
  <c r="AE22" i="1"/>
  <c r="AD22" i="1"/>
  <c r="AC22" i="1"/>
  <c r="AA22" i="1"/>
  <c r="Q22" i="1"/>
  <c r="AB22" i="1"/>
  <c r="AH21" i="1"/>
  <c r="AG21" i="1"/>
  <c r="AF21" i="1"/>
  <c r="AE21" i="1"/>
  <c r="AD21" i="1"/>
  <c r="AC21" i="1"/>
  <c r="AA21" i="1"/>
  <c r="Q21" i="1"/>
  <c r="AB21" i="1"/>
  <c r="V21" i="1" s="1"/>
  <c r="AH20" i="1"/>
  <c r="AG20" i="1"/>
  <c r="AD20" i="1"/>
  <c r="AC20" i="1"/>
  <c r="AA20" i="1"/>
  <c r="O24" i="1"/>
  <c r="N24" i="1"/>
  <c r="AE20" i="1"/>
  <c r="AB20" i="1"/>
  <c r="AH19" i="1"/>
  <c r="AG19" i="1"/>
  <c r="AF19" i="1"/>
  <c r="AE19" i="1"/>
  <c r="AD19" i="1"/>
  <c r="AC19" i="1"/>
  <c r="AA19" i="1"/>
  <c r="Q19" i="1"/>
  <c r="AB19" i="1"/>
  <c r="V19" i="1" s="1"/>
  <c r="AH18" i="1"/>
  <c r="AG18" i="1"/>
  <c r="AF18" i="1"/>
  <c r="AE18" i="1"/>
  <c r="AD18" i="1"/>
  <c r="AC18" i="1"/>
  <c r="AA18" i="1"/>
  <c r="Q18" i="1"/>
  <c r="J24" i="1"/>
  <c r="P15" i="1"/>
  <c r="O15" i="1"/>
  <c r="N15" i="1"/>
  <c r="M15" i="1"/>
  <c r="L15" i="1"/>
  <c r="Q15" i="1" s="1"/>
  <c r="K15" i="1"/>
  <c r="J15" i="1"/>
  <c r="I15" i="1"/>
  <c r="AH14" i="1"/>
  <c r="AG14" i="1"/>
  <c r="AF14" i="1"/>
  <c r="AE14" i="1"/>
  <c r="AD14" i="1"/>
  <c r="AC14" i="1"/>
  <c r="AB14" i="1"/>
  <c r="V14" i="1" s="1"/>
  <c r="AA14" i="1"/>
  <c r="Q14" i="1"/>
  <c r="AH13" i="1"/>
  <c r="AG13" i="1"/>
  <c r="AF13" i="1"/>
  <c r="AE13" i="1"/>
  <c r="AD13" i="1"/>
  <c r="AC13" i="1"/>
  <c r="AB13" i="1"/>
  <c r="AA13" i="1"/>
  <c r="V13" i="1"/>
  <c r="Q13" i="1"/>
  <c r="AH12" i="1"/>
  <c r="AG12" i="1"/>
  <c r="AF12" i="1"/>
  <c r="AE12" i="1"/>
  <c r="AD12" i="1"/>
  <c r="AC12" i="1"/>
  <c r="AB12" i="1"/>
  <c r="V12" i="1" s="1"/>
  <c r="AA12" i="1"/>
  <c r="Q12" i="1"/>
  <c r="Z9" i="1"/>
  <c r="V9" i="1" s="1"/>
  <c r="Y9" i="1"/>
  <c r="Q9" i="1"/>
  <c r="Z8" i="1"/>
  <c r="V8" i="1" s="1"/>
  <c r="Y8" i="1"/>
  <c r="Q8" i="1"/>
  <c r="V22" i="1" l="1"/>
  <c r="V44" i="1"/>
  <c r="V47" i="1"/>
  <c r="AF20" i="1"/>
  <c r="V20" i="1" s="1"/>
  <c r="J48" i="1"/>
  <c r="M24" i="1"/>
  <c r="Q24" i="1" s="1"/>
  <c r="Q44" i="1"/>
  <c r="L48" i="1"/>
  <c r="P48" i="1"/>
  <c r="AB18" i="1"/>
  <c r="V18" i="1" s="1"/>
  <c r="Q20" i="1"/>
  <c r="Q48" i="1" l="1"/>
</calcChain>
</file>

<file path=xl/sharedStrings.xml><?xml version="1.0" encoding="utf-8"?>
<sst xmlns="http://schemas.openxmlformats.org/spreadsheetml/2006/main" count="712" uniqueCount="402">
  <si>
    <t>App28 - Developer services (wholesale)</t>
  </si>
  <si>
    <t>Data validation</t>
  </si>
  <si>
    <t>Line description</t>
  </si>
  <si>
    <t>Item reference</t>
  </si>
  <si>
    <t>Units</t>
  </si>
  <si>
    <t>DPs</t>
  </si>
  <si>
    <t>2015-16</t>
  </si>
  <si>
    <t>2016-17</t>
  </si>
  <si>
    <t>2017-18</t>
  </si>
  <si>
    <t>2018-19</t>
  </si>
  <si>
    <t>2019-20</t>
  </si>
  <si>
    <t>2020-21</t>
  </si>
  <si>
    <t>2021-22</t>
  </si>
  <si>
    <t>2022-23</t>
  </si>
  <si>
    <t>2023-24</t>
  </si>
  <si>
    <t>2024-25</t>
  </si>
  <si>
    <t>2020-25</t>
  </si>
  <si>
    <t>Calculation, copy or download rule</t>
  </si>
  <si>
    <t>Validation description</t>
  </si>
  <si>
    <t>Completion</t>
  </si>
  <si>
    <t>Completion checks</t>
  </si>
  <si>
    <t xml:space="preserve">Price base </t>
  </si>
  <si>
    <t>Outturn (nominal)</t>
  </si>
  <si>
    <t>2017-18 FYA (CPIH deflated)</t>
  </si>
  <si>
    <t>Please complete all cells in row</t>
  </si>
  <si>
    <t>A</t>
  </si>
  <si>
    <t>Activity forecasts ~ wholesale water service</t>
  </si>
  <si>
    <t>Total number of new residential connections</t>
  </si>
  <si>
    <t>APP280036</t>
  </si>
  <si>
    <t>000s</t>
  </si>
  <si>
    <t>Copied from WS3 line 14.</t>
  </si>
  <si>
    <t>Total number of new business connections</t>
  </si>
  <si>
    <t>APP280037</t>
  </si>
  <si>
    <t>Copied from WS3 line 13.</t>
  </si>
  <si>
    <t>B</t>
  </si>
  <si>
    <t>Infrastructure network reinforcement expenditure forecasts ~ wholesale water service</t>
  </si>
  <si>
    <t>Distribution and trunk mains</t>
  </si>
  <si>
    <t>APP280001</t>
  </si>
  <si>
    <t>£m</t>
  </si>
  <si>
    <t>Actual figures should be consistent with APR proforma table 2J.</t>
  </si>
  <si>
    <t>Pumping and storage facilities</t>
  </si>
  <si>
    <t>APP280002</t>
  </si>
  <si>
    <t>Other assets</t>
  </si>
  <si>
    <t>APP280003</t>
  </si>
  <si>
    <t>Total infrastructure network reinforcement expenditure for new water connections</t>
  </si>
  <si>
    <t>APP280004</t>
  </si>
  <si>
    <t>Sum of lines 3 to 5.</t>
  </si>
  <si>
    <t>This should equal line 16 of table WS1.</t>
  </si>
  <si>
    <t>C</t>
  </si>
  <si>
    <t>Grants and contributions received ~ wholesale water service</t>
  </si>
  <si>
    <t>Connection charges (s45)</t>
  </si>
  <si>
    <t>BC11271IN</t>
  </si>
  <si>
    <t>Actual figures should be consistent with those published in Annual Performance Reports.</t>
  </si>
  <si>
    <t>Infrastructure charge receipts (s146)</t>
  </si>
  <si>
    <t>BC11270IN</t>
  </si>
  <si>
    <t>Requisitioned mains (s43, s55 &amp; s56)</t>
  </si>
  <si>
    <t>BC11272IN</t>
  </si>
  <si>
    <t>Other contributions (price control)</t>
  </si>
  <si>
    <t>BA1086PC</t>
  </si>
  <si>
    <t>Diversions (s185)</t>
  </si>
  <si>
    <t>BC11273IN</t>
  </si>
  <si>
    <t>Other contributions (non-price control)</t>
  </si>
  <si>
    <t>BA1086NPC</t>
  </si>
  <si>
    <t>Total grants and contributions ~ wholesale water service</t>
  </si>
  <si>
    <t>BA1090_PR19</t>
  </si>
  <si>
    <t>Sum of lines 7 to 12.</t>
  </si>
  <si>
    <t>D</t>
  </si>
  <si>
    <t>Infrastructure charges / adopted assets</t>
  </si>
  <si>
    <t>Total value of income offset allowances included within a company's redefined water infrastructure charge</t>
  </si>
  <si>
    <t>APP280007</t>
  </si>
  <si>
    <t>Total value of any discounts included within a company's redefined water infrastucture charge</t>
  </si>
  <si>
    <t>APP280008</t>
  </si>
  <si>
    <t>Total value of any adopted water assets</t>
  </si>
  <si>
    <t>BC30460</t>
  </si>
  <si>
    <t>E</t>
  </si>
  <si>
    <t>Activity forecasts ~ wholesale wastewater service</t>
  </si>
  <si>
    <t>Residential properties connected during the year</t>
  </si>
  <si>
    <t>APP280038</t>
  </si>
  <si>
    <t>Copied from WWS3 line 1.</t>
  </si>
  <si>
    <t>Business properties connected during the year</t>
  </si>
  <si>
    <t>APP280039</t>
  </si>
  <si>
    <t>Copied from WWS3 line 2.</t>
  </si>
  <si>
    <t>F</t>
  </si>
  <si>
    <t>Infrastructure network reinforcement expenditure forecasts ~ wholesale wastewater service</t>
  </si>
  <si>
    <t>Foul and combined systems</t>
  </si>
  <si>
    <t>APP280009</t>
  </si>
  <si>
    <t>Actual figures should consistent with APR proforma table 2J.</t>
  </si>
  <si>
    <t>Surface water only systems</t>
  </si>
  <si>
    <t>APP280010</t>
  </si>
  <si>
    <t>APP280011</t>
  </si>
  <si>
    <t>APP280012</t>
  </si>
  <si>
    <t>Total infrastructure network reinforcement expenditure for new wastewater connections</t>
  </si>
  <si>
    <t>APP280013</t>
  </si>
  <si>
    <t>Sum of lines 19 to 22.</t>
  </si>
  <si>
    <t>This should equal line 16 of table WWS1.</t>
  </si>
  <si>
    <t>G</t>
  </si>
  <si>
    <t>Grants and contributions received ~ wholesale wastewater service</t>
  </si>
  <si>
    <t>BC11370IN</t>
  </si>
  <si>
    <t>Requisitioned sewers (s100)</t>
  </si>
  <si>
    <t>BC11372IN</t>
  </si>
  <si>
    <t>BA2086PC</t>
  </si>
  <si>
    <t>BC11373IN</t>
  </si>
  <si>
    <t>BA2086NPC</t>
  </si>
  <si>
    <t>Total grants and contributions ~ wholesale wastewater service</t>
  </si>
  <si>
    <t>BA2090_PR19</t>
  </si>
  <si>
    <t>Sum of lines 24 to 28.</t>
  </si>
  <si>
    <t>H</t>
  </si>
  <si>
    <t>Total value of income offset allowances included within a company's redefined wastewater infrastructure charge</t>
  </si>
  <si>
    <t>APP280016</t>
  </si>
  <si>
    <t>Total value of any discounts included within a company's redefined wastewater infrastucture charge</t>
  </si>
  <si>
    <t>APP280017</t>
  </si>
  <si>
    <t>Total value of any adopted wastewater assets</t>
  </si>
  <si>
    <t>BC30960</t>
  </si>
  <si>
    <t>I</t>
  </si>
  <si>
    <t>Revenue correction inputs – wholesale water services</t>
  </si>
  <si>
    <t>Definition of Band A – wholesale water services</t>
  </si>
  <si>
    <t>APP280018_A</t>
  </si>
  <si>
    <t>Text</t>
  </si>
  <si>
    <t>New mains and communication pipes</t>
  </si>
  <si>
    <t xml:space="preserve">Band A – number of properties connected during the year </t>
  </si>
  <si>
    <t>APP280019_A</t>
  </si>
  <si>
    <t xml:space="preserve">Band A – number of properties to which contestable services were provided during the year </t>
  </si>
  <si>
    <t>APP280020_A</t>
  </si>
  <si>
    <t>Band A – grants and contributions received during the year – for non-contestable works</t>
  </si>
  <si>
    <t>APP280021_A</t>
  </si>
  <si>
    <t>Band A – grants and contributions received during the year – for contestable works</t>
  </si>
  <si>
    <t>APP280022_A</t>
  </si>
  <si>
    <t>Band A – forecast contestable services expenditure</t>
  </si>
  <si>
    <t>APP280023_A</t>
  </si>
  <si>
    <t>Band A – infrastructure expenditure forecast</t>
  </si>
  <si>
    <t>APP280024_A</t>
  </si>
  <si>
    <t>Band A – forecast revenue per connection – non-contestable works</t>
  </si>
  <si>
    <t>APP280025_A</t>
  </si>
  <si>
    <t>£</t>
  </si>
  <si>
    <t>Band A – forecast revenue per connection – contestable works</t>
  </si>
  <si>
    <t>APP280026_A</t>
  </si>
  <si>
    <t>Definition of Band B – wholesale water services</t>
  </si>
  <si>
    <t>APP280018_B</t>
  </si>
  <si>
    <t>Existing mains - Communication pipes &lt; 32mm</t>
  </si>
  <si>
    <t xml:space="preserve">Band B – number of properties connected during the year </t>
  </si>
  <si>
    <t>APP280019_B</t>
  </si>
  <si>
    <t xml:space="preserve">Band B – number of properties to which contestable services were provided during the year </t>
  </si>
  <si>
    <t>APP280020_B</t>
  </si>
  <si>
    <t>Band B – grants and contributions received during the year – for non-contestable works</t>
  </si>
  <si>
    <t>APP280021_B</t>
  </si>
  <si>
    <t>Band B – grants and contributions received during the year – for contestable works</t>
  </si>
  <si>
    <t>APP280022_B</t>
  </si>
  <si>
    <t>Band B – forecast contestable services expenditure</t>
  </si>
  <si>
    <t>APP280023_B</t>
  </si>
  <si>
    <t>Band B – infrastructure expenditure forecast</t>
  </si>
  <si>
    <t>APP280024_B</t>
  </si>
  <si>
    <t>Band B – forecast revenue per connection – non-contestable works</t>
  </si>
  <si>
    <t>APP280025_B</t>
  </si>
  <si>
    <t>Band B – forecast revenue per connection – contestable works</t>
  </si>
  <si>
    <t>APP280026_B</t>
  </si>
  <si>
    <t>Definition of Band C – wholesale water services</t>
  </si>
  <si>
    <t>APP280018_C</t>
  </si>
  <si>
    <t>Existing mains - Communication pipes &gt; 32mm</t>
  </si>
  <si>
    <t xml:space="preserve">Band C – number of properties connected during the year </t>
  </si>
  <si>
    <t>APP280019_C</t>
  </si>
  <si>
    <t xml:space="preserve">Band C – number of properties to which contestable services were provided during the year </t>
  </si>
  <si>
    <t>APP280020_C</t>
  </si>
  <si>
    <t>Band C – grants and contributions received during the year – for non-contestable works</t>
  </si>
  <si>
    <t>APP280021_C</t>
  </si>
  <si>
    <t>Band C – grants and contributions received during the year – for contestable works</t>
  </si>
  <si>
    <t>APP280022_C</t>
  </si>
  <si>
    <t>Band C – forecast contestable services expenditure</t>
  </si>
  <si>
    <t>APP280023_C</t>
  </si>
  <si>
    <t>Band C – infrastructure expenditure forecast</t>
  </si>
  <si>
    <t>APP280024_C</t>
  </si>
  <si>
    <t>Band C – forecast revenue per connection – non-contestable works</t>
  </si>
  <si>
    <t>APP280025_C</t>
  </si>
  <si>
    <t>Band C – forecast revenue per connection – contestable works</t>
  </si>
  <si>
    <t>APP280026_C</t>
  </si>
  <si>
    <t>Definition of Band D – wholesale water services</t>
  </si>
  <si>
    <t>APP280018_D</t>
  </si>
  <si>
    <t/>
  </si>
  <si>
    <t xml:space="preserve">Band D – number of properties connected during the year </t>
  </si>
  <si>
    <t>APP280019_D</t>
  </si>
  <si>
    <t xml:space="preserve">Band D – number of properties to which contestable services were provided during the year </t>
  </si>
  <si>
    <t>APP280020_D</t>
  </si>
  <si>
    <t>Band D – grants and contributions received during the year – for non-contestable works</t>
  </si>
  <si>
    <t>APP280021_D</t>
  </si>
  <si>
    <t>Band D – grants and contributions received during the year – for contestable works</t>
  </si>
  <si>
    <t>APP280022_D</t>
  </si>
  <si>
    <t>Band D – forecast contestable services expenditure</t>
  </si>
  <si>
    <t>APP280023_D</t>
  </si>
  <si>
    <t>Band D – infrastructure expenditure forecast</t>
  </si>
  <si>
    <t>APP280024_D</t>
  </si>
  <si>
    <t>Band D – forecast revenue per connection – non-contestable works</t>
  </si>
  <si>
    <t>APP280025_D</t>
  </si>
  <si>
    <t>Band D – forecast revenue per connection – contestable works</t>
  </si>
  <si>
    <t>APP280026_D</t>
  </si>
  <si>
    <t>Definition of Band E – wholesale water services</t>
  </si>
  <si>
    <t>APP280018_E</t>
  </si>
  <si>
    <t xml:space="preserve">Band E – number of properties connected during the year </t>
  </si>
  <si>
    <t>APP280019_E</t>
  </si>
  <si>
    <t xml:space="preserve">Band E – number of properties to which contestable services were provided during the year </t>
  </si>
  <si>
    <t>APP280020_E</t>
  </si>
  <si>
    <t>Band E – grants and contributions received during the year – for non-contestable works</t>
  </si>
  <si>
    <t>APP280021_E</t>
  </si>
  <si>
    <t>Band E – grants and contributions received during the year – for contestable works</t>
  </si>
  <si>
    <t>APP280022_E</t>
  </si>
  <si>
    <t>Band E – forecast contestable services expenditure</t>
  </si>
  <si>
    <t>APP280023_E</t>
  </si>
  <si>
    <t>Band E – infrastructure expenditure forecast</t>
  </si>
  <si>
    <t>APP280024_E</t>
  </si>
  <si>
    <t>Band E – forecast revenue per connection – non-contestable works</t>
  </si>
  <si>
    <t>APP280025_E</t>
  </si>
  <si>
    <t>Band E – forecast revenue per connection – contestable works</t>
  </si>
  <si>
    <t>APP280026_E</t>
  </si>
  <si>
    <t>J</t>
  </si>
  <si>
    <t>Revenue correction inputs – wholesale wastewater services</t>
  </si>
  <si>
    <t>Definition of Band A – wholesale wastewater services</t>
  </si>
  <si>
    <t>APP280027_A</t>
  </si>
  <si>
    <t>New sewers and lateral drains</t>
  </si>
  <si>
    <t>APP280028_A</t>
  </si>
  <si>
    <t>APP280029_A</t>
  </si>
  <si>
    <t>APP280030_A</t>
  </si>
  <si>
    <t>APP280031_A</t>
  </si>
  <si>
    <t>APP280032_A</t>
  </si>
  <si>
    <t>APP280033_A</t>
  </si>
  <si>
    <t>APP280034_A</t>
  </si>
  <si>
    <t>APP280035_A</t>
  </si>
  <si>
    <t>Definition of Band B – wholesale wastewater services</t>
  </si>
  <si>
    <t>APP280027_B</t>
  </si>
  <si>
    <t>Existing sewers -  small diameter connections</t>
  </si>
  <si>
    <t>APP280028_B</t>
  </si>
  <si>
    <t>APP280029_B</t>
  </si>
  <si>
    <t>APP280030_B</t>
  </si>
  <si>
    <t>APP280031_B</t>
  </si>
  <si>
    <t>APP280032_B</t>
  </si>
  <si>
    <t>APP280033_B</t>
  </si>
  <si>
    <t>APP280034_B</t>
  </si>
  <si>
    <t>APP280035_B</t>
  </si>
  <si>
    <t>Definition of Band C – wholesale wastewater services</t>
  </si>
  <si>
    <t>APP280027_C</t>
  </si>
  <si>
    <t>Existing sewers - large diameter connections</t>
  </si>
  <si>
    <t>APP280028_C</t>
  </si>
  <si>
    <t>APP280029_C</t>
  </si>
  <si>
    <t>APP280030_C</t>
  </si>
  <si>
    <t>APP280031_C</t>
  </si>
  <si>
    <t>APP280032_C</t>
  </si>
  <si>
    <t>APP280033_C</t>
  </si>
  <si>
    <t>APP280034_C</t>
  </si>
  <si>
    <t>APP280035_C</t>
  </si>
  <si>
    <t>Definition of Band D – wholesale wastewater services</t>
  </si>
  <si>
    <t>APP280027_D</t>
  </si>
  <si>
    <t>APP280028_D</t>
  </si>
  <si>
    <t>APP280029_D</t>
  </si>
  <si>
    <t>APP280030_D</t>
  </si>
  <si>
    <t>APP280031_D</t>
  </si>
  <si>
    <t>APP280032_D</t>
  </si>
  <si>
    <t>APP280033_D</t>
  </si>
  <si>
    <t>APP280034_D</t>
  </si>
  <si>
    <t>APP280035_D</t>
  </si>
  <si>
    <t>Definition of Band E – wholesale wastewater services</t>
  </si>
  <si>
    <t>APP280027_E</t>
  </si>
  <si>
    <t>APP280028_E</t>
  </si>
  <si>
    <t>APP280029_E</t>
  </si>
  <si>
    <t>APP280030_E</t>
  </si>
  <si>
    <t>APP280031_E</t>
  </si>
  <si>
    <t>APP280032_E</t>
  </si>
  <si>
    <t>APP280033_E</t>
  </si>
  <si>
    <t>APP280034_E</t>
  </si>
  <si>
    <t>APP280035_E</t>
  </si>
  <si>
    <t>KEY</t>
  </si>
  <si>
    <t>Input</t>
  </si>
  <si>
    <t>Copy</t>
  </si>
  <si>
    <t>Calculation</t>
  </si>
  <si>
    <t>Pre populated</t>
  </si>
  <si>
    <t>App28 guidance and line definitions</t>
  </si>
  <si>
    <t>This table collects actual and forecast expenditure and activity information on developer services. We will use forecast information on expenditure, charges and activity to inform our assessment of costs for the network plus price controls. The table also asks for information relating to a company's future programme of network reinforcement to serve new developements. We will use this information to understand how this has informed forecasts of revenue to be collected through the new redefined infrastructure charges.
Blocks B, F and lines 10, 12, 26 and 28 are consistent with the information included in the 2017-18 Annual Performance Report.
Blocks I and J support our revenue corrections for wholesale water and wastewater services.</t>
  </si>
  <si>
    <t>Line</t>
  </si>
  <si>
    <t>Definition</t>
  </si>
  <si>
    <t>Block A</t>
  </si>
  <si>
    <r>
      <t xml:space="preserve">Total number of new household connections to a company's area of supply during the report year. This will cover the number of new household properties added for each year that were previously not connected for water supply. Exclude separation of common services, or other reconnections. This line is copied from </t>
    </r>
    <r>
      <rPr>
        <sz val="10"/>
        <color rgb="FF0078C9"/>
        <rFont val="Arial"/>
        <family val="2"/>
      </rPr>
      <t>WS3 line 14.</t>
    </r>
  </si>
  <si>
    <r>
      <t xml:space="preserve">Total number of new non-household connections to a company's area of supply during the report year. This will cover the number of new non-household properties added for each year that were previously not connected for water supply. Exclude separation of common services, or other reconnections. This line is copied from </t>
    </r>
    <r>
      <rPr>
        <sz val="10"/>
        <color rgb="FF0078C9"/>
        <rFont val="Arial"/>
        <family val="2"/>
      </rPr>
      <t>WS3 line 13.</t>
    </r>
  </si>
  <si>
    <t>Block B</t>
  </si>
  <si>
    <t>Capital expenditure on new or upsized distribution and trunk mains other than defined in 4D.14, 4D.15, and excluding third party capex</t>
  </si>
  <si>
    <t>Capital expenditure on new or upgrading of pumps and the installation of small service reservoirs or towers other than defined in 4D.14, 4D.15 and excluding third party capex</t>
  </si>
  <si>
    <t>Any other capital expenditure other than defined in 4D.14, 4D.15, 2J.1 and 2J.2</t>
  </si>
  <si>
    <t>A water undertaker’s capital expenditure for the provision of new infrastructure network assets or enhanced capacity in existing infrastructure network assets such as water mains, tanks, service reservoirs and pumping stations, in consequence of new connections and/or new developments. This expenditure relates solely to network reinforcement works that are needed on a water undertaker’s existing network assets beyond the nearest practicable point where the connection to the water undertaker’s network has, or will been made.  Capital expenditure in this line should be the same categories of expenditure that was used to calculate a water undertaker's infrastructure charges.</t>
  </si>
  <si>
    <t>Block C</t>
  </si>
  <si>
    <t>Total contributions received from developer for service connection charges for installing a new service pipe and meter (Water Industry Act s45).</t>
  </si>
  <si>
    <t>Total infrastructure charges received in the year for new connections. This reflects a contribution to the costs of enhancing the local water network (Water Industry Act s146).</t>
  </si>
  <si>
    <t>Total contributions received from developers to requisition a new water main (Water Industry Act s43,55 &amp; 56).</t>
  </si>
  <si>
    <t>Total other contributions received from organisations towards the construction of specific capital projects which were included in the price control.</t>
  </si>
  <si>
    <r>
      <t xml:space="preserve">Total contributions received from local authorities, highway authorities and private companies to divert water mains (Water Industry Act s185). Contributions from local and highway authority schemes under the New Roads and Street Works Act 1991 should be excluded and reported in </t>
    </r>
    <r>
      <rPr>
        <sz val="10"/>
        <color rgb="FF0078C9"/>
        <rFont val="Arial"/>
        <family val="2"/>
      </rPr>
      <t>App28 line 12</t>
    </r>
    <r>
      <rPr>
        <sz val="10"/>
        <color rgb="FF000000"/>
        <rFont val="Arial"/>
        <family val="2"/>
      </rPr>
      <t>.</t>
    </r>
  </si>
  <si>
    <t>Total other contributions received from organisations towards the construction of specific capital projects which were not included in the price control.</t>
  </si>
  <si>
    <r>
      <t xml:space="preserve">The overall total value of grants and contributions for the water service (sum of </t>
    </r>
    <r>
      <rPr>
        <sz val="10"/>
        <color rgb="FF0078C9"/>
        <rFont val="Arial"/>
        <family val="2"/>
      </rPr>
      <t>App28 lines 10 to 15</t>
    </r>
    <r>
      <rPr>
        <sz val="10"/>
        <rFont val="Arial"/>
        <family val="2"/>
      </rPr>
      <t>).</t>
    </r>
  </si>
  <si>
    <t>Block D</t>
  </si>
  <si>
    <r>
      <t xml:space="preserve">The total value of income offset allowances included within a company's redefined water infrastructure charge. This reflects a revision to our Charges Scheme Rules which requires any income offset to be made against infrastructure charges in recognition of revenue likely to be received by the relevant undertaker from 1 April 2020 onwards for the provision of supplies of water to the premises connected. We published our final rules </t>
    </r>
    <r>
      <rPr>
        <sz val="10"/>
        <color rgb="FF0078C9"/>
        <rFont val="Franklin Gothic Demi"/>
        <family val="2"/>
      </rPr>
      <t>New connections charges for the future - England</t>
    </r>
    <r>
      <rPr>
        <sz val="10"/>
        <rFont val="Arial"/>
        <family val="2"/>
      </rPr>
      <t xml:space="preserve"> in November 2017 covering this requirement.</t>
    </r>
  </si>
  <si>
    <t>The total value of any discounts that a company has applied to its redefined water infrastucture charge as part of its scheme to improve and promote water efficiency and provide environmental protection through reducing or better control of surface water entering the sewer network.</t>
  </si>
  <si>
    <t>The fair value of any adopted water assets acquired at nil cost.</t>
  </si>
  <si>
    <t>Block E</t>
  </si>
  <si>
    <r>
      <t xml:space="preserve">The number of new household properties added for each period within the company's sewerage area during the report year. This line is copied from </t>
    </r>
    <r>
      <rPr>
        <sz val="10"/>
        <color rgb="FF0078C9"/>
        <rFont val="Arial"/>
        <family val="2"/>
      </rPr>
      <t>WWS3 line 1</t>
    </r>
    <r>
      <rPr>
        <sz val="10"/>
        <rFont val="Arial"/>
        <family val="2"/>
      </rPr>
      <t>.</t>
    </r>
  </si>
  <si>
    <r>
      <t xml:space="preserve">The number of new non-household properties added for each period within the company's sewerage area during the report year. This should be the number of new connections; disconnections and demolished properties should not be netted off. This line is copied from </t>
    </r>
    <r>
      <rPr>
        <sz val="10"/>
        <color rgb="FF0078C9"/>
        <rFont val="Arial"/>
        <family val="2"/>
      </rPr>
      <t>WWS3 line 2.</t>
    </r>
  </si>
  <si>
    <t>Block F</t>
  </si>
  <si>
    <t>Capital expenditure on new or upsized public foul and combined sewers other than defined in 4E.14, 4E.15 and excluding third party capex</t>
  </si>
  <si>
    <t>Capital expenditure on new or upsized surface water only public sewers other than defined in 4E.14, 4E.15 and excluding third party capex</t>
  </si>
  <si>
    <t>Capital expenditure on construction of new booster stations and pumps and installation of storage tanks other than defined in 4E.14, 4E.15 and excluding third party capex</t>
  </si>
  <si>
    <t>Any other capital expenditure other than defined in 4E.14, 4E.15, 2J.5 to 2J.7</t>
  </si>
  <si>
    <t>A sewerage undertaker’s capital expenditure for the provision of new infrastructure network assets or enhanced capacity in existing infrastructure network assets such as sewers and pumping stations, in consequence of new connections and/or new developments. This expenditure relates solely to network reinforcement works that are needed on a sewerage undertaker’s existing network assets beyond the nearest practicable point where the connection to the sewerage undertaker’s network has, or will been made.  Capital expenditure in this line should be the same categories of expenditure that was used to calculate a sewerage undertaker's infrastructure charges.</t>
  </si>
  <si>
    <t>Block G</t>
  </si>
  <si>
    <t>Total infrastructure charges received in the year for new wastewater connections. These charges reflect the costs to the company of carrying out network reinforcement of the wastewater network to serve new wastewater connections (Water Industry Act s146).</t>
  </si>
  <si>
    <t>Total contributions received from developers to requisition a new sewer (Water Industry Act s100).</t>
  </si>
  <si>
    <r>
      <t xml:space="preserve">Total contributions received from local authorities, highway authorities and private companies to divert sewers (Water Industry Act s185). Contributions from local and highway authority schemes under the New Roads and Street Works Act 1991 should be excluded and reported in </t>
    </r>
    <r>
      <rPr>
        <sz val="10"/>
        <color rgb="FF0078C9"/>
        <rFont val="Arial"/>
        <family val="2"/>
      </rPr>
      <t>App28 line 28</t>
    </r>
    <r>
      <rPr>
        <sz val="10"/>
        <rFont val="Arial"/>
        <family val="2"/>
      </rPr>
      <t>.</t>
    </r>
  </si>
  <si>
    <t>Total other contributions received from organisations towards the construction of specific capital projects which were not included in the price control. Also should include Inspection and supervision fees (2.5% of construction cost based on WRC ‘Sewers for adoption’).</t>
  </si>
  <si>
    <r>
      <t xml:space="preserve">The overall total value of grants and contributions for the wastewater service (sum of </t>
    </r>
    <r>
      <rPr>
        <sz val="10"/>
        <color rgb="FF0078C9"/>
        <rFont val="Arial"/>
        <family val="2"/>
      </rPr>
      <t>App28 lines 26 to 30</t>
    </r>
    <r>
      <rPr>
        <sz val="10"/>
        <rFont val="Arial"/>
        <family val="2"/>
      </rPr>
      <t>).</t>
    </r>
  </si>
  <si>
    <t>Block H</t>
  </si>
  <si>
    <r>
      <t xml:space="preserve">Total value of income offset allowances included within a company's redefined wastewater infrastructure charge. This reflects a revision to our Charges Scheme Rules which requires any income offset to be made against infrastructure charges in recognition of revenue likely to be received by the relevant undertaker from 1 April 2020 onwards for the provision of sewerage services to the premises. We published our final rules </t>
    </r>
    <r>
      <rPr>
        <sz val="10"/>
        <color rgb="FF0078C9"/>
        <rFont val="Franklin Gothic Demi"/>
        <family val="2"/>
      </rPr>
      <t>New connections charges for the future - England</t>
    </r>
    <r>
      <rPr>
        <sz val="10"/>
        <rFont val="Arial"/>
        <family val="2"/>
      </rPr>
      <t xml:space="preserve"> in November 2017 covering this requirement.</t>
    </r>
  </si>
  <si>
    <t>The total value of any discounts that a company has applied to its redefined wastewater infrastucture charge as part of its scheme to improve and promote water efficiency and provide environmental protection through reducing or better control of surface water entering the sewer network.</t>
  </si>
  <si>
    <t>The fair value of any adopted wastewater assets acquired at nil cost.</t>
  </si>
  <si>
    <t>Block I</t>
  </si>
  <si>
    <t>Definition for connections activity within Band A. This should be defined in terms of type and sizes of connection that fall within the band, for example based on the number of connections per site or annual volume of water supply, where the characteristics and expected costs per connection are broadly similar.</t>
  </si>
  <si>
    <t>Forecast total number of properties to be connected to water each year, within the company's A banding.</t>
  </si>
  <si>
    <t>Forecast total number of properties to the company will provide contestable developer water services each year, within the company's A banding.</t>
  </si>
  <si>
    <t>Forecast grants and contributions to be received each year for non-contestable water infrastructure works, within the company's A banding.</t>
  </si>
  <si>
    <t>Forecast grants and contributions to be received each year for contestable water developer services, within the company's A banding.</t>
  </si>
  <si>
    <t>Forecast expenditure each year for non-contestable water infrastructure works, within the company's A banding.</t>
  </si>
  <si>
    <t>Forecast expenditure each year for contestable water developer services, within the company's A banding.</t>
  </si>
  <si>
    <t>Forecast revenue per connection for non-contestable water infrastructure works, within the company's A banding. Calculated from previous rows.</t>
  </si>
  <si>
    <t>Forecast revenue per connection for contestable water developer services, within the company's A banding. Calculated from previous rows.</t>
  </si>
  <si>
    <t>Definition for connections activity within Band B. This should be defined in terms of type and sizes of connection that fall within the band, for example based on the number of connections per site or annual volume of water supply, where the characteristics and expected costs per connection are broadly similar.</t>
  </si>
  <si>
    <t>Forecast total number of properties to be connected to water each year, within the company's B banding.</t>
  </si>
  <si>
    <t>Forecast total number of properties to the company will provide contestable developer water services each year, within the company's B banding.</t>
  </si>
  <si>
    <t>Forecast grants and contributions to be received each year for non-contestable water infrastructure works, within the company's B banding.</t>
  </si>
  <si>
    <t>Forecast grants and contributions to be received each year for contestable water developer services, within the company's B banding.</t>
  </si>
  <si>
    <t>Forecast expenditure each year for non-contestable water infrastructure works, within the company's B banding.</t>
  </si>
  <si>
    <t>Forecast expenditure each year for contestable water developer services, within the company's B banding.</t>
  </si>
  <si>
    <t>Forecast revenue per connection for non-contestable water infrastructure works, within the company's B banding. Calculated from previous rows.</t>
  </si>
  <si>
    <t>Forecast revenue per connection for contestable water developer services, within the company's B banding. Calculated from previous rows.</t>
  </si>
  <si>
    <t>Definition for connections activity within Band C. This should be defined in terms of type and sizes of connection that fall within the band, for example based on the number of connections per site or annual volume of water supply, where the characteristics and expected costs per connection are broadly similar.</t>
  </si>
  <si>
    <t>Forecast total number of properties to be connected to water each year, within the company's C banding.</t>
  </si>
  <si>
    <t>Forecast total number of properties to the company will provide contestable developer water services each year, within the company's C banding.</t>
  </si>
  <si>
    <t>Forecast grants and contributions to be received each year for non-contestable water infrastructure works, within the company's C banding.</t>
  </si>
  <si>
    <t>Forecast grants and contributions to be received each year for contestable water developer services, within the company's C banding.</t>
  </si>
  <si>
    <t>Forecast expenditure each year for non-contestable water infrastructure works, within the company's C banding.</t>
  </si>
  <si>
    <t>Forecast expenditure each year for contestable water developer services, within the company's C banding.</t>
  </si>
  <si>
    <t>Forecast revenue per connection for non-contestable water infrastructure works, within the company's C banding. Calculated from previous rows.</t>
  </si>
  <si>
    <t>Forecast revenue per connection for contestable water developer services, within the company's C banding. Calculated from previous rows.</t>
  </si>
  <si>
    <t>Definition for connections activity within Band D. This should be defined in terms of type and sizes of connection that fall within the band, for example based on the number of connections per site or annual volume of water supply, where the characteristics and expected costs per connection are broadly similar.</t>
  </si>
  <si>
    <t>Forecast total number of properties to be connected to water each year, within the company's D banding.</t>
  </si>
  <si>
    <t>Forecast total number of properties to the company will provide contestable developer water services each year, within the company's D banding.</t>
  </si>
  <si>
    <t>Forecast grants and contributions to be received each year for non-contestable water infrastructure works, within the company's D banding.</t>
  </si>
  <si>
    <t>Forecast grants and contributions to be received each year for contestable water developer services, within the company's D banding.</t>
  </si>
  <si>
    <t>Forecast expenditure each year for non-contestable water infrastructure works, within the company's D banding.</t>
  </si>
  <si>
    <t>Forecast expenditure each year for contestable water developer services, within the company's D banding.</t>
  </si>
  <si>
    <t>Forecast revenue per connection for non-contestable water infrastructure works, within the company's D banding. Calculated from previous rows.</t>
  </si>
  <si>
    <t>Forecast revenue per connection for contestable water developer services, within the company's D banding. Calculated from previous rows.</t>
  </si>
  <si>
    <t>Definition for connections activity within Band E. This should be defined in terms of type and sizes of connection that fall within the band, for example based on the number of connections per site or annual volume of water supply, where the characteristics and expected costs per connection are broadly similar.</t>
  </si>
  <si>
    <t>Forecast total number of properties to be connected to water each year, within the company's E banding.</t>
  </si>
  <si>
    <t>Forecast total number of properties to the company will provide contestable developer water services each year, within the company's E banding.</t>
  </si>
  <si>
    <t>Forecast grants and contributions to be received each year for non-contestable water infrastructure works, within the company's E banding.</t>
  </si>
  <si>
    <t>Forecast grants and contributions to be received each year for contestable water developer services, within the company's E banding.</t>
  </si>
  <si>
    <t>Forecast expenditure each year for non-contestable water infrastructure works, within the company's E banding.</t>
  </si>
  <si>
    <t>Forecast expenditure each year for contestable water developer services, within the company's E banding.</t>
  </si>
  <si>
    <t>Forecast revenue per connection for non-contestable water infrastructure works, within the company's E banding. Calculated from previous rows.</t>
  </si>
  <si>
    <t>Forecast revenue per connection for contestable water developer services, within the company's E banding. Calculated from previous rows.</t>
  </si>
  <si>
    <t>Block J</t>
  </si>
  <si>
    <t>Forecast total number of properties to be connected to wastewater each year, within the company's A banding.</t>
  </si>
  <si>
    <t>Forecast total number of properties to the company will provide contestable developer wastewater services each year, within the company's A banding.</t>
  </si>
  <si>
    <t>Forecast grants and contributions to be received each year for non-contestable wastewater infrastructure works, within the company's A banding.</t>
  </si>
  <si>
    <t>Forecast grants and contributions to be received each year for contestable wastewater developer services, within the company's A banding.</t>
  </si>
  <si>
    <t>Forecast expenditure each year for non-contestable wastewater infrastructure works, within the company's A banding.</t>
  </si>
  <si>
    <t>Forecast expenditure each year for contestable wastewater developer services, within the company's A banding.</t>
  </si>
  <si>
    <t>Forecast revenue per connection for non-contestable wastewater infrastructure works, within the company's A banding. Calculated from previous rows.</t>
  </si>
  <si>
    <t>Forecast revenue per connection for contestable wastewater developer services, within the company's A banding. Calculated from previous rows.</t>
  </si>
  <si>
    <t>Forecast total number of properties to be connected to wastewater each year, within the company's B banding.</t>
  </si>
  <si>
    <t>Forecast total number of properties to the company will provide contestable developer wastewater services each year, within the company's B banding.</t>
  </si>
  <si>
    <t>Forecast grants and contributions to be received each year for non-contestable wastewater infrastructure works, within the company's B banding.</t>
  </si>
  <si>
    <t>Forecast grants and contributions to be received each year for contestable wastewater developer services, within the company's B banding.</t>
  </si>
  <si>
    <t>Forecast expenditure each year for non-contestable wastewater infrastructure works, within the company's B banding.</t>
  </si>
  <si>
    <t>Forecast expenditure each year for contestable wastewater developer services, within the company's B banding.</t>
  </si>
  <si>
    <t>Forecast revenue per connection for non-contestable wastewater infrastructure works, within the company's B banding. Calculated from previous rows.</t>
  </si>
  <si>
    <t>Forecast revenue per connection for contestable wastewater developer services, within the company's B banding. Calculated from previous rows.</t>
  </si>
  <si>
    <t>Forecast total number of properties to be connected to wastewater each year, within the company's C banding.</t>
  </si>
  <si>
    <t>Forecast total number of properties to the company will provide contestable developer wastewater services each year, within the company's C banding.</t>
  </si>
  <si>
    <t>Forecast grants and contributions to be received each year for non-contestable wastewater infrastructure works, within the company's C banding.</t>
  </si>
  <si>
    <t>Forecast grants and contributions to be received each year for contestable wastewater developer services, within the company's C banding.</t>
  </si>
  <si>
    <t>Forecast expenditure each year for non-contestable wastewater infrastructure works, within the company's C banding.</t>
  </si>
  <si>
    <t>Forecast expenditure each year for contestable wastewater developer services, within the company's C banding.</t>
  </si>
  <si>
    <t>Forecast revenue per connection for non-contestable wastewater infrastructure works, within the company's C banding. Calculated from previous rows.</t>
  </si>
  <si>
    <t>Forecast revenue per connection for contestable wastewater developer services, within the company's C banding. Calculated from previous rows.</t>
  </si>
  <si>
    <t>Forecast total number of properties to be connected to wastewater each year, within the company's D banding.</t>
  </si>
  <si>
    <t>Forecast total number of properties to the company will provide contestable developer wastewater services each year, within the company's D banding.</t>
  </si>
  <si>
    <t>Forecast grants and contributions to be received each year for non-contestable wastewater infrastructure works, within the company's D banding.</t>
  </si>
  <si>
    <t>Forecast grants and contributions to be received each year for contestable wastewater developer services, within the company's D banding.</t>
  </si>
  <si>
    <t>Forecast expenditure each year for non-contestable wastewater infrastructure works, within the company's D banding.</t>
  </si>
  <si>
    <t>Forecast expenditure each year for contestable wastewater developer services, within the company's D banding.</t>
  </si>
  <si>
    <t>Forecast revenue per connection for non-contestable wastewater infrastructure works, within the company's D banding. Calculated from previous rows.</t>
  </si>
  <si>
    <t>Forecast revenue per connection for contestable wastewater developer services, within the company's D banding. Calculated from previous rows.</t>
  </si>
  <si>
    <t>Forecast total number of properties to be connected to wastewater each year, within the company's E banding.</t>
  </si>
  <si>
    <t>Forecast total number of properties to the company will provide contestable developer wastewater services each year, within the company's E banding.</t>
  </si>
  <si>
    <t>Forecast grants and contributions to be received each year for non-contestable wastewater infrastructure works, within the company's E banding.</t>
  </si>
  <si>
    <t>Forecast grants and contributions to be received each year for contestable wastewater developer services, within the company's E banding.</t>
  </si>
  <si>
    <t>Forecast expenditure each year for non-contestable wastewater infrastructure works, within the company's E banding.</t>
  </si>
  <si>
    <t>Forecast expenditure each year for contestable wastewater developer services, within the company's E banding.</t>
  </si>
  <si>
    <t>Forecast revenue per connection for non-contestable wastewater infrastructure works, within the company's E banding. Calculated from previous rows.</t>
  </si>
  <si>
    <t>Forecast revenue per connection for contestable wastewater developer services, within the company's E banding. Calculated from previous rows.</t>
  </si>
  <si>
    <t>Northumbrian 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</si>
</sst>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1"/>
      <color theme="1"/>
      <name val="Calibri"/>
      <family val="2"/>
      <scheme val="minor"/>
    </font>
    <font>
      <sz val="11"/>
      <color theme="1"/>
      <name val="Arial"/>
      <family val="2"/>
    </font>
    <font>
      <sz val="15"/>
      <color theme="0"/>
      <name val="Franklin Gothic Demi"/>
      <family val="2"/>
    </font>
    <font>
      <sz val="11"/>
      <color theme="0"/>
      <name val="Franklin Gothic Demi"/>
      <family val="2"/>
    </font>
    <font>
      <sz val="10"/>
      <color rgb="FF0078C9"/>
      <name val="Franklin Gothic Demi"/>
      <family val="2"/>
    </font>
    <font>
      <sz val="9"/>
      <color theme="1"/>
      <name val="Arial"/>
      <family val="2"/>
    </font>
    <font>
      <sz val="8"/>
      <name val="Arial"/>
      <family val="2"/>
    </font>
    <font>
      <sz val="8"/>
      <color theme="1"/>
      <name val="Arial"/>
      <family val="2"/>
    </font>
    <font>
      <sz val="10"/>
      <name val="Arial"/>
      <family val="2"/>
    </font>
    <font>
      <sz val="9.5"/>
      <color theme="1"/>
      <name val="Arial"/>
      <family val="2"/>
    </font>
    <font>
      <sz val="10"/>
      <color theme="1"/>
      <name val="Arial"/>
      <family val="2"/>
    </font>
    <font>
      <sz val="9"/>
      <name val="Arial"/>
      <family val="2"/>
    </font>
    <font>
      <sz val="10"/>
      <name val="Franklin Gothic Demi"/>
      <family val="2"/>
    </font>
    <font>
      <sz val="11"/>
      <color rgb="FF0078C9"/>
      <name val="Franklin Gothic Demi"/>
      <family val="2"/>
    </font>
    <font>
      <sz val="10"/>
      <color rgb="FF0078C9"/>
      <name val="Arial"/>
      <family val="2"/>
    </font>
    <font>
      <sz val="10"/>
      <color rgb="FF000000"/>
      <name val="Arial"/>
      <family val="2"/>
    </font>
    <font>
      <sz val="9"/>
      <color rgb="FFFF0000"/>
      <name val="Arial"/>
      <family val="2"/>
    </font>
  </fonts>
  <fills count="11">
    <fill>
      <patternFill patternType="none"/>
    </fill>
    <fill>
      <patternFill patternType="gray125"/>
    </fill>
    <fill>
      <patternFill patternType="solid">
        <fgColor theme="0"/>
        <bgColor indexed="64"/>
      </patternFill>
    </fill>
    <fill>
      <patternFill patternType="solid">
        <fgColor rgb="FF003479"/>
        <bgColor indexed="64"/>
      </patternFill>
    </fill>
    <fill>
      <patternFill patternType="solid">
        <fgColor rgb="FFE0DCD8"/>
        <bgColor indexed="64"/>
      </patternFill>
    </fill>
    <fill>
      <patternFill patternType="solid">
        <fgColor rgb="FFFFFF00"/>
        <bgColor indexed="64"/>
      </patternFill>
    </fill>
    <fill>
      <patternFill patternType="solid">
        <fgColor rgb="FFFE4819"/>
        <bgColor indexed="64"/>
      </patternFill>
    </fill>
    <fill>
      <patternFill patternType="solid">
        <fgColor rgb="FFFCEABF"/>
        <bgColor indexed="64"/>
      </patternFill>
    </fill>
    <fill>
      <patternFill patternType="solid">
        <fgColor rgb="FFF2BFE0"/>
        <bgColor indexed="64"/>
      </patternFill>
    </fill>
    <fill>
      <patternFill patternType="solid">
        <fgColor rgb="FFBFDDF1"/>
        <bgColor indexed="64"/>
      </patternFill>
    </fill>
    <fill>
      <patternFill patternType="solid">
        <fgColor theme="9" tint="0.59999389629810485"/>
        <bgColor indexed="64"/>
      </patternFill>
    </fill>
  </fills>
  <borders count="59">
    <border>
      <left/>
      <right/>
      <top/>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style="medium">
        <color rgb="FF857362"/>
      </right>
      <top style="medium">
        <color rgb="FF857362"/>
      </top>
      <bottom/>
      <diagonal/>
    </border>
    <border>
      <left/>
      <right/>
      <top style="medium">
        <color rgb="FF857362"/>
      </top>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thin">
        <color theme="0"/>
      </left>
      <right style="thin">
        <color theme="0"/>
      </right>
      <top style="thin">
        <color theme="0"/>
      </top>
      <bottom style="thin">
        <color theme="0"/>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medium">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top style="thin">
        <color rgb="FF857362"/>
      </top>
      <bottom style="medium">
        <color rgb="FF857362"/>
      </bottom>
      <diagonal/>
    </border>
    <border>
      <left style="medium">
        <color rgb="FF857362"/>
      </left>
      <right/>
      <top/>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top style="thin">
        <color rgb="FF857362"/>
      </top>
      <bottom style="thin">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top style="thin">
        <color rgb="FF857362"/>
      </top>
      <bottom/>
      <diagonal/>
    </border>
    <border>
      <left/>
      <right/>
      <top style="thin">
        <color rgb="FF857362"/>
      </top>
      <bottom/>
      <diagonal/>
    </border>
    <border>
      <left style="thin">
        <color rgb="FF857362"/>
      </left>
      <right style="medium">
        <color rgb="FF857362"/>
      </right>
      <top style="thin">
        <color rgb="FF857362"/>
      </top>
      <bottom/>
      <diagonal/>
    </border>
    <border>
      <left/>
      <right style="thin">
        <color rgb="FF857362"/>
      </right>
      <top style="medium">
        <color rgb="FF857362"/>
      </top>
      <bottom style="thin">
        <color rgb="FF857362"/>
      </bottom>
      <diagonal/>
    </border>
    <border>
      <left/>
      <right style="thin">
        <color rgb="FF857362"/>
      </right>
      <top style="thin">
        <color rgb="FF857362"/>
      </top>
      <bottom style="thin">
        <color rgb="FF857362"/>
      </bottom>
      <diagonal/>
    </border>
    <border>
      <left/>
      <right style="medium">
        <color rgb="FF857362"/>
      </right>
      <top/>
      <bottom/>
      <diagonal/>
    </border>
    <border>
      <left style="medium">
        <color rgb="FF857362"/>
      </left>
      <right style="thin">
        <color rgb="FF857362"/>
      </right>
      <top/>
      <bottom/>
      <diagonal/>
    </border>
    <border>
      <left style="thin">
        <color rgb="FF857362"/>
      </left>
      <right style="thin">
        <color rgb="FF857362"/>
      </right>
      <top/>
      <bottom/>
      <diagonal/>
    </border>
    <border>
      <left style="thin">
        <color rgb="FF857362"/>
      </left>
      <right/>
      <top/>
      <bottom/>
      <diagonal/>
    </border>
    <border>
      <left style="medium">
        <color rgb="FF857362"/>
      </left>
      <right/>
      <top/>
      <bottom style="medium">
        <color rgb="FF857362"/>
      </bottom>
      <diagonal/>
    </border>
    <border>
      <left/>
      <right/>
      <top/>
      <bottom style="medium">
        <color rgb="FF857362"/>
      </bottom>
      <diagonal/>
    </border>
    <border>
      <left style="thin">
        <color rgb="FF857362"/>
      </left>
      <right style="medium">
        <color rgb="FF857362"/>
      </right>
      <top/>
      <bottom/>
      <diagonal/>
    </border>
    <border>
      <left/>
      <right style="thin">
        <color rgb="FF857362"/>
      </right>
      <top/>
      <bottom style="medium">
        <color rgb="FF857362"/>
      </bottom>
      <diagonal/>
    </border>
    <border>
      <left style="thin">
        <color rgb="FF857362"/>
      </left>
      <right/>
      <top/>
      <bottom style="medium">
        <color rgb="FF857362"/>
      </bottom>
      <diagonal/>
    </border>
    <border>
      <left/>
      <right style="thin">
        <color rgb="FF857362"/>
      </right>
      <top style="thin">
        <color rgb="FF857362"/>
      </top>
      <bottom/>
      <diagonal/>
    </border>
    <border>
      <left/>
      <right style="thin">
        <color rgb="FF857362"/>
      </right>
      <top style="medium">
        <color rgb="FF857362"/>
      </top>
      <bottom/>
      <diagonal/>
    </border>
    <border>
      <left style="medium">
        <color rgb="FF857362"/>
      </left>
      <right/>
      <top/>
      <bottom style="thin">
        <color rgb="FF857362"/>
      </bottom>
      <diagonal/>
    </border>
    <border>
      <left style="thin">
        <color rgb="FF857362"/>
      </left>
      <right style="thin">
        <color rgb="FF857362"/>
      </right>
      <top/>
      <bottom style="medium">
        <color rgb="FF857362"/>
      </bottom>
      <diagonal/>
    </border>
    <border>
      <left style="medium">
        <color rgb="FF857362"/>
      </left>
      <right style="medium">
        <color rgb="FF857362"/>
      </right>
      <top style="medium">
        <color rgb="FF857362"/>
      </top>
      <bottom style="thin">
        <color rgb="FF857362"/>
      </bottom>
      <diagonal/>
    </border>
    <border>
      <left style="thin">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right style="medium">
        <color rgb="FF857362"/>
      </right>
      <top style="medium">
        <color rgb="FF857362"/>
      </top>
      <bottom style="thin">
        <color rgb="FF857362"/>
      </bottom>
      <diagonal/>
    </border>
    <border>
      <left/>
      <right style="medium">
        <color rgb="FF857362"/>
      </right>
      <top style="thin">
        <color rgb="FF857362"/>
      </top>
      <bottom style="thin">
        <color rgb="FF857362"/>
      </bottom>
      <diagonal/>
    </border>
    <border>
      <left/>
      <right/>
      <top/>
      <bottom style="thin">
        <color rgb="FF857362"/>
      </bottom>
      <diagonal/>
    </border>
    <border>
      <left/>
      <right style="medium">
        <color rgb="FF857362"/>
      </right>
      <top/>
      <bottom style="thin">
        <color rgb="FF857362"/>
      </bottom>
      <diagonal/>
    </border>
    <border>
      <left/>
      <right style="medium">
        <color rgb="FF857362"/>
      </right>
      <top style="thin">
        <color rgb="FF857362"/>
      </top>
      <bottom style="medium">
        <color rgb="FF857362"/>
      </bottom>
      <diagonal/>
    </border>
  </borders>
  <cellStyleXfs count="6">
    <xf numFmtId="0" fontId="0" fillId="0" borderId="0"/>
    <xf numFmtId="0" fontId="1" fillId="0" borderId="0"/>
    <xf numFmtId="0" fontId="1" fillId="0" borderId="0"/>
    <xf numFmtId="0" fontId="5" fillId="6" borderId="0" applyBorder="0"/>
    <xf numFmtId="0" fontId="1" fillId="0" borderId="0"/>
    <xf numFmtId="0" fontId="8" fillId="0" borderId="0"/>
  </cellStyleXfs>
  <cellXfs count="267">
    <xf numFmtId="0" fontId="0" fillId="0" borderId="0" xfId="0"/>
    <xf numFmtId="0" fontId="0" fillId="2" borderId="0" xfId="0" applyFill="1" applyAlignment="1" applyProtection="1">
      <alignment vertical="top"/>
      <protection locked="0"/>
    </xf>
    <xf numFmtId="0" fontId="2" fillId="3" borderId="0" xfId="1" applyFont="1" applyFill="1" applyBorder="1" applyAlignment="1">
      <alignment vertical="center"/>
    </xf>
    <xf numFmtId="0" fontId="2" fillId="3" borderId="0" xfId="2" applyFont="1" applyFill="1" applyAlignment="1">
      <alignment horizontal="right" vertical="center"/>
    </xf>
    <xf numFmtId="0" fontId="2" fillId="3" borderId="0" xfId="1" applyFont="1" applyFill="1" applyBorder="1" applyAlignment="1">
      <alignment horizontal="right" vertical="center"/>
    </xf>
    <xf numFmtId="0" fontId="3" fillId="3" borderId="0" xfId="1" applyFont="1" applyFill="1" applyBorder="1" applyAlignment="1">
      <alignment horizontal="left" vertical="center"/>
    </xf>
    <xf numFmtId="0" fontId="1" fillId="2" borderId="0" xfId="1" applyFill="1" applyAlignment="1" applyProtection="1">
      <alignment vertical="center"/>
    </xf>
    <xf numFmtId="0" fontId="1" fillId="4" borderId="0" xfId="1" applyFill="1" applyAlignment="1" applyProtection="1">
      <alignment vertical="center"/>
    </xf>
    <xf numFmtId="0" fontId="1" fillId="0" borderId="0" xfId="1" applyAlignment="1" applyProtection="1">
      <alignment vertical="center"/>
    </xf>
    <xf numFmtId="0" fontId="0" fillId="2" borderId="0" xfId="0" applyFill="1" applyAlignment="1">
      <alignment vertical="top"/>
    </xf>
    <xf numFmtId="0" fontId="1" fillId="2" borderId="0" xfId="1" applyFill="1" applyAlignment="1">
      <alignment vertical="center"/>
    </xf>
    <xf numFmtId="0" fontId="4" fillId="4" borderId="1" xfId="1" applyFont="1" applyFill="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center" vertical="center" wrapText="1"/>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4" fillId="4" borderId="5" xfId="1" applyFont="1" applyFill="1" applyBorder="1" applyAlignment="1">
      <alignment horizontal="center" vertical="center"/>
    </xf>
    <xf numFmtId="0" fontId="4" fillId="4" borderId="6" xfId="1" applyFont="1" applyFill="1" applyBorder="1" applyAlignment="1">
      <alignment horizontal="center" vertical="center"/>
    </xf>
    <xf numFmtId="0" fontId="4" fillId="2" borderId="0" xfId="1" applyFont="1" applyFill="1" applyBorder="1" applyAlignment="1">
      <alignment horizontal="center" vertical="center"/>
    </xf>
    <xf numFmtId="0" fontId="4" fillId="4" borderId="1"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4" fillId="4" borderId="7" xfId="1" applyFont="1" applyFill="1" applyBorder="1" applyAlignment="1" applyProtection="1">
      <alignment horizontal="center" vertical="center"/>
    </xf>
    <xf numFmtId="0" fontId="4" fillId="2" borderId="0" xfId="1" applyFont="1" applyFill="1" applyBorder="1" applyAlignment="1">
      <alignment horizontal="left" vertical="center"/>
    </xf>
    <xf numFmtId="0" fontId="4" fillId="2" borderId="0" xfId="1" applyFont="1" applyFill="1" applyBorder="1" applyAlignment="1">
      <alignment horizontal="center" vertical="center" wrapText="1"/>
    </xf>
    <xf numFmtId="0" fontId="4" fillId="2" borderId="8" xfId="1" applyFont="1" applyFill="1" applyBorder="1" applyAlignment="1" applyProtection="1">
      <alignment vertical="center"/>
    </xf>
    <xf numFmtId="0" fontId="5" fillId="5" borderId="0" xfId="1" applyFont="1" applyFill="1" applyAlignment="1" applyProtection="1">
      <alignment horizontal="center" vertical="center" wrapText="1"/>
    </xf>
    <xf numFmtId="0" fontId="4" fillId="4" borderId="9" xfId="1" applyFont="1" applyFill="1" applyBorder="1" applyAlignment="1">
      <alignment horizontal="left" vertical="center"/>
    </xf>
    <xf numFmtId="0" fontId="4" fillId="4" borderId="10" xfId="1" applyFont="1" applyFill="1" applyBorder="1" applyAlignment="1">
      <alignment horizontal="left" vertical="center"/>
    </xf>
    <xf numFmtId="0" fontId="6" fillId="4" borderId="1"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10" xfId="1" applyFont="1" applyFill="1" applyBorder="1" applyAlignment="1">
      <alignment horizontal="center" vertical="center" wrapText="1"/>
    </xf>
    <xf numFmtId="0" fontId="7" fillId="6" borderId="11" xfId="3" applyFont="1" applyBorder="1" applyAlignment="1" applyProtection="1">
      <alignment horizontal="center" vertical="center"/>
    </xf>
    <xf numFmtId="0" fontId="7" fillId="0" borderId="0" xfId="1" applyFont="1" applyFill="1" applyAlignment="1" applyProtection="1">
      <alignment vertical="center"/>
    </xf>
    <xf numFmtId="0" fontId="5" fillId="0" borderId="0" xfId="1" applyFont="1" applyFill="1" applyAlignment="1" applyProtection="1">
      <alignment horizontal="center" vertical="center"/>
    </xf>
    <xf numFmtId="0" fontId="4" fillId="4" borderId="4" xfId="1" applyFont="1" applyFill="1" applyBorder="1" applyAlignment="1">
      <alignment vertical="center"/>
    </xf>
    <xf numFmtId="0" fontId="5" fillId="0" borderId="12" xfId="1" applyFont="1" applyBorder="1" applyAlignment="1">
      <alignment horizontal="center" vertical="center"/>
    </xf>
    <xf numFmtId="9" fontId="8" fillId="0" borderId="13" xfId="1" applyNumberFormat="1" applyFont="1" applyBorder="1" applyAlignment="1">
      <alignment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164" fontId="5" fillId="7" borderId="12" xfId="1" applyNumberFormat="1" applyFont="1" applyFill="1" applyBorder="1" applyAlignment="1" applyProtection="1">
      <alignment horizontal="right" vertical="center"/>
      <protection locked="0"/>
    </xf>
    <xf numFmtId="164" fontId="5" fillId="7" borderId="13" xfId="1" applyNumberFormat="1" applyFont="1" applyFill="1" applyBorder="1" applyAlignment="1" applyProtection="1">
      <alignment horizontal="right" vertical="center"/>
      <protection locked="0"/>
    </xf>
    <xf numFmtId="164" fontId="5" fillId="8" borderId="13" xfId="1" applyNumberFormat="1" applyFont="1" applyFill="1" applyBorder="1" applyAlignment="1">
      <alignment horizontal="right" vertical="center"/>
    </xf>
    <xf numFmtId="164" fontId="5" fillId="8" borderId="15" xfId="1" applyNumberFormat="1" applyFont="1" applyFill="1" applyBorder="1" applyAlignment="1">
      <alignment horizontal="right" vertical="center"/>
    </xf>
    <xf numFmtId="164" fontId="5" fillId="8" borderId="14" xfId="1" applyNumberFormat="1" applyFont="1" applyFill="1" applyBorder="1" applyAlignment="1">
      <alignment horizontal="right" vertical="center"/>
    </xf>
    <xf numFmtId="164" fontId="5" fillId="8" borderId="12" xfId="1" applyNumberFormat="1" applyFont="1" applyFill="1" applyBorder="1" applyAlignment="1">
      <alignment horizontal="right" vertical="center"/>
    </xf>
    <xf numFmtId="164" fontId="5" fillId="9" borderId="16" xfId="1" applyNumberFormat="1" applyFont="1" applyFill="1" applyBorder="1" applyAlignment="1">
      <alignment vertical="center"/>
    </xf>
    <xf numFmtId="0" fontId="5" fillId="2" borderId="17" xfId="1" applyFont="1" applyFill="1" applyBorder="1" applyAlignment="1">
      <alignment vertical="center"/>
    </xf>
    <xf numFmtId="0" fontId="5" fillId="2" borderId="16" xfId="1" applyFont="1" applyFill="1" applyBorder="1" applyAlignment="1">
      <alignment vertical="center"/>
    </xf>
    <xf numFmtId="0" fontId="5" fillId="5" borderId="0" xfId="1" applyFont="1" applyFill="1" applyAlignment="1" applyProtection="1">
      <alignment horizontal="center" vertical="center"/>
    </xf>
    <xf numFmtId="0" fontId="5" fillId="0" borderId="18" xfId="1" applyFont="1" applyBorder="1" applyAlignment="1">
      <alignment horizontal="center" vertical="center"/>
    </xf>
    <xf numFmtId="0" fontId="8" fillId="0" borderId="19" xfId="1" applyFont="1" applyBorder="1" applyAlignment="1">
      <alignment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164" fontId="5" fillId="7" borderId="18" xfId="1" applyNumberFormat="1" applyFont="1" applyFill="1" applyBorder="1" applyAlignment="1" applyProtection="1">
      <alignment horizontal="right" vertical="center"/>
      <protection locked="0"/>
    </xf>
    <xf numFmtId="164" fontId="5" fillId="7" borderId="19" xfId="1" applyNumberFormat="1" applyFont="1" applyFill="1" applyBorder="1" applyAlignment="1" applyProtection="1">
      <alignment horizontal="right" vertical="center"/>
      <protection locked="0"/>
    </xf>
    <xf numFmtId="164" fontId="5" fillId="8" borderId="19" xfId="1" applyNumberFormat="1" applyFont="1" applyFill="1" applyBorder="1" applyAlignment="1">
      <alignment horizontal="right" vertical="center"/>
    </xf>
    <xf numFmtId="164" fontId="5" fillId="8" borderId="21" xfId="1" applyNumberFormat="1" applyFont="1" applyFill="1" applyBorder="1" applyAlignment="1">
      <alignment horizontal="right" vertical="center"/>
    </xf>
    <xf numFmtId="164" fontId="5" fillId="8" borderId="20" xfId="1" applyNumberFormat="1" applyFont="1" applyFill="1" applyBorder="1" applyAlignment="1">
      <alignment horizontal="right" vertical="center"/>
    </xf>
    <xf numFmtId="164" fontId="5" fillId="8" borderId="18" xfId="1" applyNumberFormat="1" applyFont="1" applyFill="1" applyBorder="1" applyAlignment="1">
      <alignment horizontal="right" vertical="center"/>
    </xf>
    <xf numFmtId="164" fontId="5" fillId="9" borderId="22" xfId="1" applyNumberFormat="1" applyFont="1" applyFill="1" applyBorder="1" applyAlignment="1">
      <alignment vertical="center"/>
    </xf>
    <xf numFmtId="0" fontId="5" fillId="2" borderId="23" xfId="1" applyFont="1" applyFill="1" applyBorder="1" applyAlignment="1">
      <alignment vertical="center"/>
    </xf>
    <xf numFmtId="0" fontId="5" fillId="2" borderId="22" xfId="1" applyFont="1" applyFill="1" applyBorder="1" applyAlignment="1">
      <alignment vertical="center"/>
    </xf>
    <xf numFmtId="164" fontId="5" fillId="2" borderId="0" xfId="1" applyNumberFormat="1" applyFont="1" applyFill="1" applyAlignment="1">
      <alignment vertical="center"/>
    </xf>
    <xf numFmtId="0" fontId="5" fillId="2" borderId="0" xfId="1" applyFont="1" applyFill="1" applyAlignment="1">
      <alignment vertical="center"/>
    </xf>
    <xf numFmtId="0" fontId="7" fillId="2" borderId="13"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0" xfId="1" applyFont="1" applyFill="1" applyBorder="1" applyAlignment="1">
      <alignment horizontal="center" vertical="center"/>
    </xf>
    <xf numFmtId="164" fontId="5" fillId="7" borderId="15" xfId="1" applyNumberFormat="1" applyFont="1" applyFill="1" applyBorder="1" applyAlignment="1" applyProtection="1">
      <alignment horizontal="right" vertical="center"/>
      <protection locked="0"/>
    </xf>
    <xf numFmtId="164" fontId="5" fillId="7" borderId="14" xfId="1" applyNumberFormat="1" applyFont="1" applyFill="1" applyBorder="1" applyAlignment="1" applyProtection="1">
      <alignment horizontal="right" vertical="center"/>
      <protection locked="0"/>
    </xf>
    <xf numFmtId="164" fontId="5" fillId="9" borderId="16" xfId="1" applyNumberFormat="1" applyFont="1" applyFill="1" applyBorder="1" applyAlignment="1">
      <alignment horizontal="right" vertical="center"/>
    </xf>
    <xf numFmtId="0" fontId="5" fillId="0" borderId="25" xfId="1" applyFont="1" applyBorder="1" applyAlignment="1">
      <alignment horizontal="center" vertical="center"/>
    </xf>
    <xf numFmtId="0" fontId="8" fillId="0" borderId="26" xfId="1" applyFont="1" applyBorder="1" applyAlignment="1">
      <alignment vertical="center"/>
    </xf>
    <xf numFmtId="0" fontId="7" fillId="2" borderId="26" xfId="1" applyFont="1" applyFill="1" applyBorder="1" applyAlignment="1">
      <alignment horizontal="center" vertical="center"/>
    </xf>
    <xf numFmtId="0" fontId="7" fillId="0" borderId="26" xfId="1" applyFont="1" applyBorder="1" applyAlignment="1">
      <alignment horizontal="center" vertical="center"/>
    </xf>
    <xf numFmtId="0" fontId="7" fillId="0" borderId="27" xfId="1" applyFont="1" applyBorder="1" applyAlignment="1">
      <alignment horizontal="center" vertical="center"/>
    </xf>
    <xf numFmtId="164" fontId="5" fillId="7" borderId="25" xfId="1" applyNumberFormat="1" applyFont="1" applyFill="1" applyBorder="1" applyAlignment="1" applyProtection="1">
      <alignment horizontal="right" vertical="center"/>
      <protection locked="0"/>
    </xf>
    <xf numFmtId="164" fontId="5" fillId="7" borderId="28" xfId="1" applyNumberFormat="1" applyFont="1" applyFill="1" applyBorder="1" applyAlignment="1" applyProtection="1">
      <alignment horizontal="right" vertical="center"/>
      <protection locked="0"/>
    </xf>
    <xf numFmtId="164" fontId="5" fillId="7" borderId="27" xfId="1" applyNumberFormat="1" applyFont="1" applyFill="1" applyBorder="1" applyAlignment="1" applyProtection="1">
      <alignment horizontal="right" vertical="center"/>
      <protection locked="0"/>
    </xf>
    <xf numFmtId="164" fontId="5" fillId="7" borderId="26" xfId="1" applyNumberFormat="1" applyFont="1" applyFill="1" applyBorder="1" applyAlignment="1" applyProtection="1">
      <alignment horizontal="right" vertical="center"/>
      <protection locked="0"/>
    </xf>
    <xf numFmtId="164" fontId="5" fillId="9" borderId="29" xfId="1" applyNumberFormat="1" applyFont="1" applyFill="1" applyBorder="1" applyAlignment="1">
      <alignment horizontal="right" vertical="center"/>
    </xf>
    <xf numFmtId="0" fontId="5" fillId="2" borderId="30" xfId="1" applyFont="1" applyFill="1" applyBorder="1" applyAlignment="1">
      <alignment vertical="center"/>
    </xf>
    <xf numFmtId="0" fontId="5" fillId="2" borderId="29" xfId="1" applyFont="1" applyFill="1" applyBorder="1" applyAlignment="1">
      <alignment vertical="center"/>
    </xf>
    <xf numFmtId="0" fontId="5" fillId="0" borderId="31" xfId="1" applyFont="1" applyBorder="1" applyAlignment="1">
      <alignment horizontal="center" vertical="center"/>
    </xf>
    <xf numFmtId="0" fontId="8" fillId="0" borderId="32" xfId="1" applyFont="1" applyBorder="1" applyAlignment="1">
      <alignment vertical="center"/>
    </xf>
    <xf numFmtId="0" fontId="7" fillId="2" borderId="32" xfId="1" applyFont="1" applyFill="1" applyBorder="1" applyAlignment="1">
      <alignment horizontal="center" vertical="center"/>
    </xf>
    <xf numFmtId="0" fontId="7" fillId="0" borderId="32" xfId="1" applyFont="1" applyBorder="1" applyAlignment="1">
      <alignment horizontal="center" vertical="center"/>
    </xf>
    <xf numFmtId="0" fontId="7" fillId="0" borderId="33" xfId="1" applyFont="1" applyBorder="1" applyAlignment="1">
      <alignment horizontal="center" vertical="center"/>
    </xf>
    <xf numFmtId="164" fontId="5" fillId="7" borderId="31" xfId="1" applyNumberFormat="1" applyFont="1" applyFill="1" applyBorder="1" applyAlignment="1" applyProtection="1">
      <alignment horizontal="right" vertical="center"/>
      <protection locked="0"/>
    </xf>
    <xf numFmtId="164" fontId="5" fillId="7" borderId="34" xfId="1" applyNumberFormat="1" applyFont="1" applyFill="1" applyBorder="1" applyAlignment="1" applyProtection="1">
      <alignment horizontal="right" vertical="center"/>
      <protection locked="0"/>
    </xf>
    <xf numFmtId="164" fontId="5" fillId="7" borderId="33" xfId="1" applyNumberFormat="1" applyFont="1" applyFill="1" applyBorder="1" applyAlignment="1" applyProtection="1">
      <alignment horizontal="right" vertical="center"/>
      <protection locked="0"/>
    </xf>
    <xf numFmtId="164" fontId="5" fillId="7" borderId="32" xfId="1" applyNumberFormat="1" applyFont="1" applyFill="1" applyBorder="1" applyAlignment="1" applyProtection="1">
      <alignment horizontal="right" vertical="center"/>
      <protection locked="0"/>
    </xf>
    <xf numFmtId="164" fontId="5" fillId="9" borderId="35" xfId="1" applyNumberFormat="1" applyFont="1" applyFill="1" applyBorder="1" applyAlignment="1">
      <alignment horizontal="right" vertical="center"/>
    </xf>
    <xf numFmtId="0" fontId="5" fillId="0" borderId="5" xfId="1" applyFont="1" applyBorder="1" applyAlignment="1">
      <alignment horizontal="center" vertical="center"/>
    </xf>
    <xf numFmtId="0" fontId="8" fillId="0" borderId="3" xfId="1" applyFont="1" applyBorder="1" applyAlignment="1">
      <alignment vertical="center"/>
    </xf>
    <xf numFmtId="0" fontId="7" fillId="2" borderId="3" xfId="1" applyFont="1" applyFill="1" applyBorder="1" applyAlignment="1">
      <alignment horizontal="center" vertical="center"/>
    </xf>
    <xf numFmtId="0" fontId="7" fillId="0" borderId="3" xfId="1" applyFont="1" applyBorder="1" applyAlignment="1">
      <alignment horizontal="center" vertical="center"/>
    </xf>
    <xf numFmtId="0" fontId="7" fillId="0" borderId="6" xfId="1" applyFont="1" applyBorder="1" applyAlignment="1">
      <alignment horizontal="center" vertical="center"/>
    </xf>
    <xf numFmtId="164" fontId="7" fillId="2" borderId="24" xfId="1" applyNumberFormat="1" applyFont="1" applyFill="1" applyBorder="1" applyAlignment="1">
      <alignment horizontal="right" vertical="center"/>
    </xf>
    <xf numFmtId="164" fontId="7" fillId="2" borderId="0" xfId="1" applyNumberFormat="1" applyFont="1" applyFill="1" applyBorder="1" applyAlignment="1">
      <alignment horizontal="right" vertical="center"/>
    </xf>
    <xf numFmtId="164" fontId="5" fillId="9" borderId="5" xfId="1" applyNumberFormat="1" applyFont="1" applyFill="1" applyBorder="1" applyAlignment="1">
      <alignment horizontal="right" vertical="center"/>
    </xf>
    <xf numFmtId="164" fontId="5" fillId="9" borderId="2" xfId="1" applyNumberFormat="1" applyFont="1" applyFill="1" applyBorder="1" applyAlignment="1">
      <alignment horizontal="right" vertical="center"/>
    </xf>
    <xf numFmtId="164" fontId="5" fillId="9" borderId="6" xfId="1" applyNumberFormat="1" applyFont="1" applyFill="1" applyBorder="1" applyAlignment="1">
      <alignment horizontal="right" vertical="center"/>
    </xf>
    <xf numFmtId="164" fontId="5" fillId="9" borderId="3" xfId="1" applyNumberFormat="1" applyFont="1" applyFill="1" applyBorder="1" applyAlignment="1">
      <alignment horizontal="right" vertical="center"/>
    </xf>
    <xf numFmtId="164" fontId="5" fillId="9" borderId="4" xfId="1" applyNumberFormat="1" applyFont="1" applyFill="1" applyBorder="1" applyAlignment="1">
      <alignment horizontal="right" vertical="center"/>
    </xf>
    <xf numFmtId="0" fontId="5" fillId="2" borderId="0" xfId="1" applyFont="1" applyFill="1" applyBorder="1" applyAlignment="1">
      <alignment horizontal="center" vertical="center"/>
    </xf>
    <xf numFmtId="0" fontId="8" fillId="2" borderId="0" xfId="1" applyFont="1" applyFill="1" applyBorder="1" applyAlignment="1">
      <alignment vertical="center"/>
    </xf>
    <xf numFmtId="164" fontId="5" fillId="2" borderId="0" xfId="1" applyNumberFormat="1" applyFont="1" applyFill="1" applyBorder="1" applyAlignment="1">
      <alignment horizontal="right" vertical="center"/>
    </xf>
    <xf numFmtId="164" fontId="5" fillId="2" borderId="0" xfId="1" applyNumberFormat="1" applyFont="1" applyFill="1" applyAlignment="1">
      <alignment horizontal="right" vertical="center"/>
    </xf>
    <xf numFmtId="0" fontId="1" fillId="2" borderId="0" xfId="1" applyFill="1" applyAlignment="1">
      <alignment horizontal="right" vertical="center"/>
    </xf>
    <xf numFmtId="0" fontId="8" fillId="0" borderId="13" xfId="1" applyFont="1" applyBorder="1" applyAlignment="1">
      <alignment vertical="center"/>
    </xf>
    <xf numFmtId="164" fontId="5" fillId="10" borderId="12" xfId="1" applyNumberFormat="1" applyFont="1" applyFill="1" applyBorder="1" applyAlignment="1" applyProtection="1">
      <alignment horizontal="right" vertical="center"/>
      <protection locked="0"/>
    </xf>
    <xf numFmtId="164" fontId="5" fillId="10" borderId="36" xfId="1" applyNumberFormat="1" applyFont="1" applyFill="1" applyBorder="1" applyAlignment="1" applyProtection="1">
      <alignment horizontal="right" vertical="center"/>
      <protection locked="0"/>
    </xf>
    <xf numFmtId="0" fontId="5" fillId="2" borderId="16" xfId="1" applyFont="1" applyFill="1" applyBorder="1" applyAlignment="1">
      <alignment horizontal="left" vertical="center"/>
    </xf>
    <xf numFmtId="164" fontId="5" fillId="10" borderId="25" xfId="1" applyNumberFormat="1" applyFont="1" applyFill="1" applyBorder="1" applyAlignment="1" applyProtection="1">
      <alignment horizontal="right" vertical="center"/>
      <protection locked="0"/>
    </xf>
    <xf numFmtId="164" fontId="5" fillId="10" borderId="26" xfId="1" applyNumberFormat="1" applyFont="1" applyFill="1" applyBorder="1" applyAlignment="1" applyProtection="1">
      <alignment horizontal="right" vertical="center"/>
      <protection locked="0"/>
    </xf>
    <xf numFmtId="164" fontId="5" fillId="10" borderId="37" xfId="1" applyNumberFormat="1" applyFont="1" applyFill="1" applyBorder="1" applyAlignment="1" applyProtection="1">
      <alignment horizontal="right" vertical="center"/>
      <protection locked="0"/>
    </xf>
    <xf numFmtId="0" fontId="8" fillId="0" borderId="2" xfId="1" applyFont="1" applyBorder="1" applyAlignment="1">
      <alignment vertical="center"/>
    </xf>
    <xf numFmtId="0" fontId="7" fillId="2" borderId="2" xfId="1" applyFont="1" applyFill="1" applyBorder="1" applyAlignment="1">
      <alignment horizontal="center" vertical="center"/>
    </xf>
    <xf numFmtId="0" fontId="7" fillId="0" borderId="2" xfId="1" applyFont="1" applyBorder="1" applyAlignment="1">
      <alignment horizontal="center" vertical="center"/>
    </xf>
    <xf numFmtId="0" fontId="7" fillId="0" borderId="9" xfId="1" applyFont="1" applyBorder="1" applyAlignment="1">
      <alignment horizontal="center" vertical="center"/>
    </xf>
    <xf numFmtId="164" fontId="5" fillId="9" borderId="9" xfId="1" applyNumberFormat="1" applyFont="1" applyFill="1" applyBorder="1" applyAlignment="1">
      <alignment horizontal="right" vertical="center"/>
    </xf>
    <xf numFmtId="0" fontId="7" fillId="4" borderId="0" xfId="4" applyFont="1" applyFill="1" applyAlignment="1" applyProtection="1">
      <alignment horizontal="center" vertical="center"/>
    </xf>
    <xf numFmtId="0" fontId="5" fillId="2" borderId="0" xfId="1" applyFont="1" applyFill="1" applyBorder="1" applyAlignment="1">
      <alignment vertical="center"/>
    </xf>
    <xf numFmtId="164" fontId="5" fillId="2" borderId="38" xfId="1" applyNumberFormat="1" applyFont="1" applyFill="1" applyBorder="1" applyAlignment="1">
      <alignment horizontal="right" vertical="center"/>
    </xf>
    <xf numFmtId="0" fontId="5" fillId="0" borderId="39" xfId="1" applyFont="1" applyBorder="1" applyAlignment="1">
      <alignment horizontal="center" vertical="center"/>
    </xf>
    <xf numFmtId="0" fontId="8" fillId="0" borderId="40" xfId="1" applyFont="1" applyBorder="1" applyAlignment="1">
      <alignment vertical="center"/>
    </xf>
    <xf numFmtId="0" fontId="7" fillId="2" borderId="40" xfId="1" applyFont="1" applyFill="1" applyBorder="1" applyAlignment="1">
      <alignment horizontal="center" vertical="center"/>
    </xf>
    <xf numFmtId="0" fontId="7" fillId="0" borderId="40" xfId="1" applyFont="1" applyBorder="1" applyAlignment="1">
      <alignment horizontal="center" vertical="center"/>
    </xf>
    <xf numFmtId="0" fontId="7" fillId="0" borderId="41" xfId="1" applyFont="1" applyBorder="1" applyAlignment="1">
      <alignment horizontal="center" vertical="center"/>
    </xf>
    <xf numFmtId="164" fontId="7" fillId="2" borderId="42" xfId="1" applyNumberFormat="1" applyFont="1" applyFill="1" applyBorder="1" applyAlignment="1">
      <alignment horizontal="right" vertical="center"/>
    </xf>
    <xf numFmtId="164" fontId="7" fillId="2" borderId="43" xfId="1" applyNumberFormat="1" applyFont="1" applyFill="1" applyBorder="1" applyAlignment="1">
      <alignment horizontal="right" vertical="center"/>
    </xf>
    <xf numFmtId="164" fontId="5" fillId="7" borderId="16" xfId="1" applyNumberFormat="1" applyFont="1" applyFill="1" applyBorder="1" applyAlignment="1" applyProtection="1">
      <alignment horizontal="right" vertical="center"/>
      <protection locked="0"/>
    </xf>
    <xf numFmtId="164" fontId="5" fillId="9" borderId="44" xfId="1" applyNumberFormat="1" applyFont="1" applyFill="1" applyBorder="1" applyAlignment="1">
      <alignment horizontal="right" vertical="center"/>
    </xf>
    <xf numFmtId="0" fontId="5" fillId="2" borderId="24" xfId="1" applyFont="1" applyFill="1" applyBorder="1" applyAlignment="1">
      <alignment vertical="center"/>
    </xf>
    <xf numFmtId="0" fontId="5" fillId="2" borderId="44" xfId="1" applyFont="1" applyFill="1" applyBorder="1" applyAlignment="1">
      <alignment vertical="center"/>
    </xf>
    <xf numFmtId="0" fontId="7" fillId="2" borderId="19" xfId="1" applyFont="1" applyFill="1" applyBorder="1" applyAlignment="1">
      <alignment horizontal="center" vertical="center"/>
    </xf>
    <xf numFmtId="164" fontId="5" fillId="10" borderId="5" xfId="1" applyNumberFormat="1" applyFont="1" applyFill="1" applyBorder="1" applyAlignment="1" applyProtection="1">
      <alignment horizontal="right" vertical="center"/>
      <protection locked="0"/>
    </xf>
    <xf numFmtId="164" fontId="5" fillId="10" borderId="4" xfId="1" applyNumberFormat="1" applyFont="1" applyFill="1" applyBorder="1" applyAlignment="1" applyProtection="1">
      <alignment horizontal="right" vertical="center"/>
      <protection locked="0"/>
    </xf>
    <xf numFmtId="164" fontId="5" fillId="7" borderId="45" xfId="1" applyNumberFormat="1" applyFont="1" applyFill="1" applyBorder="1" applyAlignment="1" applyProtection="1">
      <alignment horizontal="right" vertical="center"/>
      <protection locked="0"/>
    </xf>
    <xf numFmtId="164" fontId="5" fillId="7" borderId="46" xfId="1" applyNumberFormat="1" applyFont="1" applyFill="1" applyBorder="1" applyAlignment="1" applyProtection="1">
      <alignment horizontal="right" vertical="center"/>
      <protection locked="0"/>
    </xf>
    <xf numFmtId="164" fontId="5" fillId="9" borderId="22" xfId="1" applyNumberFormat="1" applyFont="1" applyFill="1" applyBorder="1" applyAlignment="1">
      <alignment horizontal="right" vertical="center"/>
    </xf>
    <xf numFmtId="0" fontId="7" fillId="2" borderId="38" xfId="1" applyFont="1" applyFill="1" applyBorder="1" applyAlignment="1">
      <alignment horizontal="center" vertical="center"/>
    </xf>
    <xf numFmtId="164" fontId="5" fillId="7" borderId="36" xfId="1" applyNumberFormat="1" applyFont="1" applyFill="1" applyBorder="1" applyAlignment="1" applyProtection="1">
      <alignment horizontal="right" vertical="center"/>
      <protection locked="0"/>
    </xf>
    <xf numFmtId="164" fontId="5" fillId="7" borderId="37" xfId="1" applyNumberFormat="1" applyFont="1" applyFill="1" applyBorder="1" applyAlignment="1" applyProtection="1">
      <alignment horizontal="right" vertical="center"/>
      <protection locked="0"/>
    </xf>
    <xf numFmtId="0" fontId="5" fillId="4" borderId="0" xfId="4" applyFont="1" applyFill="1" applyAlignment="1" applyProtection="1">
      <alignment horizontal="center" vertical="center"/>
    </xf>
    <xf numFmtId="164" fontId="5" fillId="7" borderId="47" xfId="1" applyNumberFormat="1" applyFont="1" applyFill="1" applyBorder="1" applyAlignment="1" applyProtection="1">
      <alignment horizontal="right" vertical="center"/>
      <protection locked="0"/>
    </xf>
    <xf numFmtId="164" fontId="7" fillId="2" borderId="38" xfId="1" applyNumberFormat="1" applyFont="1" applyFill="1" applyBorder="1" applyAlignment="1">
      <alignment horizontal="right" vertical="center"/>
    </xf>
    <xf numFmtId="164" fontId="5" fillId="10" borderId="48" xfId="1" applyNumberFormat="1" applyFont="1" applyFill="1" applyBorder="1" applyAlignment="1" applyProtection="1">
      <alignment horizontal="right" vertical="center"/>
      <protection locked="0"/>
    </xf>
    <xf numFmtId="164" fontId="5" fillId="10" borderId="49" xfId="1" applyNumberFormat="1" applyFont="1" applyFill="1" applyBorder="1" applyAlignment="1" applyProtection="1">
      <alignment horizontal="right" vertical="center"/>
      <protection locked="0"/>
    </xf>
    <xf numFmtId="0" fontId="9" fillId="4" borderId="0" xfId="4" applyFont="1" applyFill="1" applyAlignment="1" applyProtection="1">
      <alignment horizontal="center" vertical="center"/>
    </xf>
    <xf numFmtId="164" fontId="5" fillId="2" borderId="24" xfId="1" applyNumberFormat="1" applyFont="1" applyFill="1" applyBorder="1" applyAlignment="1">
      <alignment horizontal="right" vertical="center"/>
    </xf>
    <xf numFmtId="164" fontId="5" fillId="2" borderId="42" xfId="1" applyNumberFormat="1" applyFont="1" applyFill="1" applyBorder="1" applyAlignment="1">
      <alignment horizontal="right" vertical="center"/>
    </xf>
    <xf numFmtId="164" fontId="5" fillId="2" borderId="43" xfId="1" applyNumberFormat="1" applyFont="1" applyFill="1" applyBorder="1" applyAlignment="1">
      <alignment horizontal="right" vertical="center"/>
    </xf>
    <xf numFmtId="164" fontId="5" fillId="10" borderId="3" xfId="1" applyNumberFormat="1" applyFont="1" applyFill="1" applyBorder="1" applyAlignment="1" applyProtection="1">
      <alignment horizontal="right" vertical="center"/>
      <protection locked="0"/>
    </xf>
    <xf numFmtId="164" fontId="5" fillId="7" borderId="50" xfId="1" applyNumberFormat="1" applyFont="1" applyFill="1" applyBorder="1" applyAlignment="1" applyProtection="1">
      <alignment horizontal="right" vertical="center"/>
      <protection locked="0"/>
    </xf>
    <xf numFmtId="0" fontId="9" fillId="4" borderId="0" xfId="1" applyFont="1" applyFill="1" applyAlignment="1" applyProtection="1">
      <alignment vertical="center"/>
    </xf>
    <xf numFmtId="0" fontId="10" fillId="2" borderId="0" xfId="1" applyFont="1" applyFill="1" applyBorder="1" applyAlignment="1">
      <alignment horizontal="left" vertical="center"/>
    </xf>
    <xf numFmtId="0" fontId="10" fillId="2" borderId="0" xfId="1" applyFont="1" applyFill="1" applyBorder="1" applyAlignment="1" applyProtection="1">
      <alignment horizontal="left" vertical="center"/>
    </xf>
    <xf numFmtId="0" fontId="5" fillId="2" borderId="12" xfId="1" applyFont="1" applyFill="1" applyBorder="1" applyAlignment="1">
      <alignment horizontal="center" vertical="center"/>
    </xf>
    <xf numFmtId="0" fontId="10" fillId="2" borderId="13" xfId="1" applyFont="1" applyFill="1" applyBorder="1" applyAlignment="1">
      <alignment horizontal="left" vertical="center"/>
    </xf>
    <xf numFmtId="0" fontId="7" fillId="2" borderId="13" xfId="1" applyFont="1" applyFill="1" applyBorder="1" applyAlignment="1" applyProtection="1">
      <alignment horizontal="center" vertical="center"/>
    </xf>
    <xf numFmtId="0" fontId="7" fillId="0" borderId="13" xfId="1" applyFont="1" applyBorder="1" applyAlignment="1" applyProtection="1">
      <alignment horizontal="center" vertical="center"/>
    </xf>
    <xf numFmtId="0" fontId="7" fillId="0" borderId="16" xfId="1" quotePrefix="1" applyFont="1" applyBorder="1" applyAlignment="1" applyProtection="1">
      <alignment horizontal="center" vertical="center"/>
    </xf>
    <xf numFmtId="2" fontId="5" fillId="2" borderId="0" xfId="1" applyNumberFormat="1" applyFont="1" applyFill="1" applyBorder="1" applyAlignment="1">
      <alignment horizontal="right" vertical="center"/>
    </xf>
    <xf numFmtId="49" fontId="10" fillId="7" borderId="51" xfId="1" applyNumberFormat="1" applyFont="1" applyFill="1" applyBorder="1" applyAlignment="1" applyProtection="1">
      <alignment horizontal="left" vertical="center"/>
      <protection locked="0"/>
    </xf>
    <xf numFmtId="0" fontId="10" fillId="2" borderId="12" xfId="1" applyFont="1" applyFill="1" applyBorder="1" applyAlignment="1">
      <alignment horizontal="left" vertical="center"/>
    </xf>
    <xf numFmtId="0" fontId="10" fillId="2" borderId="16" xfId="1" applyFont="1" applyFill="1" applyBorder="1" applyAlignment="1">
      <alignment horizontal="left" vertical="center"/>
    </xf>
    <xf numFmtId="0" fontId="5" fillId="2" borderId="25" xfId="1" applyFont="1" applyFill="1" applyBorder="1" applyAlignment="1">
      <alignment horizontal="center" vertical="center"/>
    </xf>
    <xf numFmtId="0" fontId="10" fillId="2" borderId="26" xfId="1" applyFont="1" applyFill="1" applyBorder="1" applyAlignment="1">
      <alignment horizontal="left" vertical="center"/>
    </xf>
    <xf numFmtId="0" fontId="7" fillId="2" borderId="26" xfId="1" applyFont="1" applyFill="1" applyBorder="1" applyAlignment="1" applyProtection="1">
      <alignment horizontal="center" vertical="center"/>
    </xf>
    <xf numFmtId="0" fontId="7" fillId="0" borderId="26" xfId="1" applyFont="1" applyBorder="1" applyAlignment="1" applyProtection="1">
      <alignment horizontal="center" vertical="center"/>
    </xf>
    <xf numFmtId="0" fontId="7" fillId="0" borderId="29" xfId="1" applyFont="1" applyBorder="1" applyAlignment="1" applyProtection="1">
      <alignment horizontal="center" vertical="center"/>
    </xf>
    <xf numFmtId="0" fontId="5" fillId="2" borderId="25" xfId="1" applyFont="1" applyFill="1" applyBorder="1" applyAlignment="1">
      <alignment vertical="center"/>
    </xf>
    <xf numFmtId="0" fontId="10" fillId="2" borderId="52" xfId="1" applyFont="1" applyFill="1" applyBorder="1" applyAlignment="1">
      <alignment horizontal="left" vertical="center"/>
    </xf>
    <xf numFmtId="0" fontId="7" fillId="2" borderId="52" xfId="1" applyFont="1" applyFill="1" applyBorder="1" applyAlignment="1" applyProtection="1">
      <alignment horizontal="center" vertical="center"/>
    </xf>
    <xf numFmtId="0" fontId="7" fillId="0" borderId="52" xfId="1" applyFont="1" applyBorder="1" applyAlignment="1" applyProtection="1">
      <alignment horizontal="center" vertical="center"/>
    </xf>
    <xf numFmtId="0" fontId="7" fillId="0" borderId="53" xfId="1" applyFont="1" applyBorder="1" applyAlignment="1" applyProtection="1">
      <alignment horizontal="center" vertical="center"/>
    </xf>
    <xf numFmtId="2" fontId="5" fillId="9" borderId="25" xfId="1" applyNumberFormat="1" applyFont="1" applyFill="1" applyBorder="1" applyAlignment="1">
      <alignment horizontal="right" vertical="center"/>
    </xf>
    <xf numFmtId="2" fontId="5" fillId="9" borderId="26" xfId="1" applyNumberFormat="1" applyFont="1" applyFill="1" applyBorder="1" applyAlignment="1">
      <alignment horizontal="right" vertical="center"/>
    </xf>
    <xf numFmtId="2" fontId="5" fillId="9" borderId="29" xfId="1" applyNumberFormat="1" applyFont="1" applyFill="1" applyBorder="1" applyAlignment="1">
      <alignment horizontal="right" vertical="center"/>
    </xf>
    <xf numFmtId="0" fontId="9" fillId="0" borderId="0" xfId="1" applyFont="1" applyFill="1" applyAlignment="1" applyProtection="1">
      <alignment horizontal="center" vertical="center" wrapText="1"/>
    </xf>
    <xf numFmtId="0" fontId="1" fillId="0" borderId="0" xfId="1" applyFill="1" applyAlignment="1" applyProtection="1">
      <alignment vertical="center"/>
    </xf>
    <xf numFmtId="0" fontId="5" fillId="2" borderId="31" xfId="1" applyFont="1" applyFill="1" applyBorder="1" applyAlignment="1">
      <alignment horizontal="center" vertical="center"/>
    </xf>
    <xf numFmtId="0" fontId="10" fillId="2" borderId="32" xfId="1" applyFont="1" applyFill="1" applyBorder="1" applyAlignment="1">
      <alignment horizontal="left" vertical="center"/>
    </xf>
    <xf numFmtId="0" fontId="7" fillId="2" borderId="32" xfId="1" applyFont="1" applyFill="1" applyBorder="1" applyAlignment="1" applyProtection="1">
      <alignment horizontal="center" vertical="center"/>
    </xf>
    <xf numFmtId="0" fontId="7" fillId="0" borderId="32" xfId="1" applyFont="1" applyBorder="1" applyAlignment="1" applyProtection="1">
      <alignment horizontal="center" vertical="center"/>
    </xf>
    <xf numFmtId="0" fontId="7" fillId="0" borderId="35" xfId="1" applyFont="1" applyBorder="1" applyAlignment="1" applyProtection="1">
      <alignment horizontal="center" vertical="center"/>
    </xf>
    <xf numFmtId="2" fontId="5" fillId="9" borderId="18" xfId="1" applyNumberFormat="1" applyFont="1" applyFill="1" applyBorder="1" applyAlignment="1">
      <alignment horizontal="right" vertical="center"/>
    </xf>
    <xf numFmtId="2" fontId="5" fillId="9" borderId="19" xfId="1" applyNumberFormat="1" applyFont="1" applyFill="1" applyBorder="1" applyAlignment="1">
      <alignment horizontal="right" vertical="center"/>
    </xf>
    <xf numFmtId="2" fontId="5" fillId="9" borderId="22" xfId="1" applyNumberFormat="1" applyFont="1" applyFill="1" applyBorder="1" applyAlignment="1">
      <alignment horizontal="right" vertical="center"/>
    </xf>
    <xf numFmtId="0" fontId="5" fillId="2" borderId="18" xfId="1" applyFont="1" applyFill="1" applyBorder="1" applyAlignment="1">
      <alignment vertical="center"/>
    </xf>
    <xf numFmtId="0" fontId="9" fillId="0" borderId="0" xfId="1" applyFont="1" applyFill="1" applyAlignment="1" applyProtection="1">
      <alignment horizontal="center" vertical="center"/>
    </xf>
    <xf numFmtId="0" fontId="5" fillId="2" borderId="18" xfId="1" applyFont="1" applyFill="1" applyBorder="1" applyAlignment="1">
      <alignment horizontal="center" vertical="center"/>
    </xf>
    <xf numFmtId="0" fontId="10" fillId="2" borderId="19" xfId="1" applyFont="1" applyFill="1" applyBorder="1" applyAlignment="1">
      <alignment horizontal="left" vertical="center"/>
    </xf>
    <xf numFmtId="0" fontId="7" fillId="2" borderId="19" xfId="1" applyFont="1" applyFill="1" applyBorder="1" applyAlignment="1" applyProtection="1">
      <alignment horizontal="center" vertical="center"/>
    </xf>
    <xf numFmtId="0" fontId="7" fillId="0" borderId="19" xfId="1" applyFont="1" applyBorder="1" applyAlignment="1" applyProtection="1">
      <alignment horizontal="center" vertical="center"/>
    </xf>
    <xf numFmtId="0" fontId="7" fillId="0" borderId="22" xfId="1" applyFont="1" applyBorder="1" applyAlignment="1" applyProtection="1">
      <alignment horizontal="center" vertical="center"/>
    </xf>
    <xf numFmtId="0" fontId="11" fillId="7" borderId="51" xfId="2" applyNumberFormat="1" applyFont="1" applyFill="1" applyBorder="1" applyAlignment="1" applyProtection="1">
      <alignment vertical="center"/>
      <protection locked="0"/>
    </xf>
    <xf numFmtId="164" fontId="11" fillId="7" borderId="12" xfId="2" applyNumberFormat="1" applyFont="1" applyFill="1" applyBorder="1" applyAlignment="1" applyProtection="1">
      <alignment vertical="center"/>
      <protection locked="0"/>
    </xf>
    <xf numFmtId="164" fontId="11" fillId="7" borderId="13" xfId="2" applyNumberFormat="1" applyFont="1" applyFill="1" applyBorder="1" applyAlignment="1" applyProtection="1">
      <alignment vertical="center"/>
      <protection locked="0"/>
    </xf>
    <xf numFmtId="164" fontId="5" fillId="9" borderId="29" xfId="1" applyNumberFormat="1" applyFont="1" applyFill="1" applyBorder="1" applyAlignment="1" applyProtection="1">
      <alignment horizontal="right" vertical="center"/>
      <protection locked="0"/>
    </xf>
    <xf numFmtId="164" fontId="11" fillId="7" borderId="25" xfId="2" applyNumberFormat="1" applyFont="1" applyFill="1" applyBorder="1" applyAlignment="1" applyProtection="1">
      <alignment vertical="center"/>
      <protection locked="0"/>
    </xf>
    <xf numFmtId="164" fontId="11" fillId="7" borderId="26" xfId="2" applyNumberFormat="1" applyFont="1" applyFill="1" applyBorder="1" applyAlignment="1" applyProtection="1">
      <alignment vertical="center"/>
      <protection locked="0"/>
    </xf>
    <xf numFmtId="0" fontId="7" fillId="2" borderId="0" xfId="1" applyFont="1" applyFill="1" applyBorder="1" applyAlignment="1" applyProtection="1">
      <alignment horizontal="center" vertical="center"/>
    </xf>
    <xf numFmtId="0" fontId="12" fillId="2" borderId="0" xfId="5" applyFont="1" applyFill="1" applyAlignment="1">
      <alignment vertical="center"/>
    </xf>
    <xf numFmtId="0" fontId="8" fillId="2" borderId="0" xfId="5" applyFont="1" applyFill="1" applyAlignment="1">
      <alignment vertical="center"/>
    </xf>
    <xf numFmtId="0" fontId="8" fillId="2" borderId="0" xfId="5" applyFont="1" applyFill="1" applyAlignment="1" applyProtection="1">
      <alignment vertical="center"/>
    </xf>
    <xf numFmtId="0" fontId="8" fillId="2" borderId="0" xfId="5" applyFont="1" applyFill="1" applyBorder="1" applyAlignment="1">
      <alignment vertical="center"/>
    </xf>
    <xf numFmtId="0" fontId="10" fillId="7" borderId="26" xfId="1" applyFont="1" applyFill="1" applyBorder="1" applyAlignment="1">
      <alignment horizontal="center" vertical="center"/>
    </xf>
    <xf numFmtId="0" fontId="10" fillId="8" borderId="26" xfId="1" applyFont="1" applyFill="1" applyBorder="1" applyAlignment="1">
      <alignment horizontal="center" vertical="center"/>
    </xf>
    <xf numFmtId="0" fontId="10" fillId="9" borderId="26" xfId="1" applyFont="1" applyFill="1" applyBorder="1" applyAlignment="1">
      <alignment horizontal="center" vertical="center"/>
    </xf>
    <xf numFmtId="0" fontId="10" fillId="10" borderId="26" xfId="1" applyFont="1" applyFill="1" applyBorder="1" applyAlignment="1">
      <alignment horizontal="center" vertical="center"/>
    </xf>
    <xf numFmtId="0" fontId="8" fillId="0" borderId="0" xfId="5" applyFill="1" applyAlignment="1">
      <alignment vertical="center"/>
    </xf>
    <xf numFmtId="0" fontId="8" fillId="2" borderId="0" xfId="5" applyFill="1" applyAlignment="1">
      <alignment vertical="center"/>
    </xf>
    <xf numFmtId="0" fontId="13" fillId="4" borderId="1" xfId="1" applyNumberFormat="1" applyFont="1" applyFill="1" applyBorder="1" applyAlignment="1" applyProtection="1">
      <alignment horizontal="left" vertical="center"/>
    </xf>
    <xf numFmtId="0" fontId="13" fillId="4" borderId="9" xfId="1" applyNumberFormat="1" applyFont="1" applyFill="1" applyBorder="1" applyAlignment="1" applyProtection="1">
      <alignment horizontal="left" vertical="center"/>
    </xf>
    <xf numFmtId="0" fontId="13" fillId="4" borderId="10" xfId="1" applyNumberFormat="1" applyFont="1" applyFill="1" applyBorder="1" applyAlignment="1" applyProtection="1">
      <alignment horizontal="left" vertical="center"/>
    </xf>
    <xf numFmtId="0" fontId="13" fillId="2" borderId="0" xfId="1" applyNumberFormat="1" applyFont="1" applyFill="1" applyBorder="1" applyAlignment="1" applyProtection="1">
      <alignment vertical="center"/>
    </xf>
    <xf numFmtId="0" fontId="14" fillId="2" borderId="0" xfId="5" applyFont="1" applyFill="1" applyBorder="1" applyAlignment="1" applyProtection="1">
      <alignment horizontal="left" vertical="center"/>
    </xf>
    <xf numFmtId="0" fontId="14" fillId="2" borderId="0" xfId="5" applyFont="1" applyFill="1" applyBorder="1" applyAlignment="1" applyProtection="1">
      <alignment vertical="center"/>
    </xf>
    <xf numFmtId="49" fontId="8" fillId="0" borderId="1" xfId="1" applyNumberFormat="1" applyFont="1" applyFill="1" applyBorder="1" applyAlignment="1" applyProtection="1">
      <alignment vertical="top" wrapText="1"/>
    </xf>
    <xf numFmtId="49" fontId="8" fillId="0" borderId="9" xfId="1" applyNumberFormat="1" applyFont="1" applyFill="1" applyBorder="1" applyAlignment="1" applyProtection="1">
      <alignment vertical="top" wrapText="1"/>
    </xf>
    <xf numFmtId="49" fontId="8" fillId="0" borderId="10" xfId="1" applyNumberFormat="1" applyFont="1" applyFill="1" applyBorder="1" applyAlignment="1" applyProtection="1">
      <alignment vertical="top" wrapText="1"/>
    </xf>
    <xf numFmtId="0" fontId="8" fillId="2" borderId="0" xfId="5" applyFont="1" applyFill="1" applyAlignment="1" applyProtection="1">
      <alignment horizontal="left" vertical="center"/>
    </xf>
    <xf numFmtId="0" fontId="1" fillId="2" borderId="0" xfId="1" applyFill="1" applyProtection="1"/>
    <xf numFmtId="0" fontId="12" fillId="0" borderId="12" xfId="5" applyFont="1" applyFill="1" applyBorder="1" applyAlignment="1" applyProtection="1">
      <alignment horizontal="center" vertical="top"/>
    </xf>
    <xf numFmtId="0" fontId="12" fillId="0" borderId="14" xfId="5" applyFont="1" applyFill="1" applyBorder="1" applyAlignment="1" applyProtection="1">
      <alignment horizontal="left" vertical="top"/>
    </xf>
    <xf numFmtId="0" fontId="12" fillId="0" borderId="15" xfId="5" applyFont="1" applyFill="1" applyBorder="1" applyAlignment="1" applyProtection="1">
      <alignment horizontal="left" vertical="top"/>
    </xf>
    <xf numFmtId="0" fontId="12" fillId="0" borderId="54" xfId="5" applyFont="1" applyFill="1" applyBorder="1" applyAlignment="1" applyProtection="1">
      <alignment horizontal="left" vertical="top"/>
    </xf>
    <xf numFmtId="0" fontId="12" fillId="4" borderId="30" xfId="5" applyFont="1" applyFill="1" applyBorder="1" applyAlignment="1" applyProtection="1">
      <alignment vertical="top"/>
    </xf>
    <xf numFmtId="0" fontId="12" fillId="4" borderId="28" xfId="5" applyFont="1" applyFill="1" applyBorder="1" applyAlignment="1" applyProtection="1">
      <alignment vertical="top"/>
    </xf>
    <xf numFmtId="0" fontId="12" fillId="4" borderId="55" xfId="5" applyFont="1" applyFill="1" applyBorder="1" applyAlignment="1" applyProtection="1">
      <alignment vertical="top"/>
    </xf>
    <xf numFmtId="0" fontId="8" fillId="0" borderId="25" xfId="5" applyNumberFormat="1" applyFont="1" applyFill="1" applyBorder="1" applyAlignment="1" applyProtection="1">
      <alignment horizontal="center" vertical="top"/>
    </xf>
    <xf numFmtId="49" fontId="8" fillId="0" borderId="27" xfId="5" applyNumberFormat="1" applyFont="1" applyFill="1" applyBorder="1" applyAlignment="1" applyProtection="1">
      <alignment horizontal="left" vertical="top" wrapText="1"/>
    </xf>
    <xf numFmtId="49" fontId="8" fillId="0" borderId="28" xfId="5" applyNumberFormat="1" applyFont="1" applyFill="1" applyBorder="1" applyAlignment="1" applyProtection="1">
      <alignment horizontal="left" vertical="top" wrapText="1"/>
    </xf>
    <xf numFmtId="49" fontId="8" fillId="0" borderId="55" xfId="5" applyNumberFormat="1" applyFont="1" applyFill="1" applyBorder="1" applyAlignment="1" applyProtection="1">
      <alignment horizontal="left" vertical="top" wrapText="1"/>
    </xf>
    <xf numFmtId="49" fontId="15" fillId="0" borderId="27" xfId="5" applyNumberFormat="1" applyFont="1" applyFill="1" applyBorder="1" applyAlignment="1" applyProtection="1">
      <alignment horizontal="left" vertical="top" wrapText="1"/>
    </xf>
    <xf numFmtId="49" fontId="15" fillId="0" borderId="28" xfId="5" applyNumberFormat="1" applyFont="1" applyFill="1" applyBorder="1" applyAlignment="1" applyProtection="1">
      <alignment horizontal="left" vertical="top" wrapText="1"/>
    </xf>
    <xf numFmtId="49" fontId="15" fillId="0" borderId="55" xfId="5" applyNumberFormat="1" applyFont="1" applyFill="1" applyBorder="1" applyAlignment="1" applyProtection="1">
      <alignment horizontal="left" vertical="top" wrapText="1"/>
    </xf>
    <xf numFmtId="0" fontId="10" fillId="2" borderId="27" xfId="0" applyNumberFormat="1" applyFont="1" applyFill="1" applyBorder="1" applyAlignment="1">
      <alignment horizontal="left" vertical="top" wrapText="1"/>
    </xf>
    <xf numFmtId="0" fontId="10" fillId="2" borderId="28" xfId="0" applyNumberFormat="1" applyFont="1" applyFill="1" applyBorder="1" applyAlignment="1">
      <alignment horizontal="left" vertical="top" wrapText="1"/>
    </xf>
    <xf numFmtId="49" fontId="10" fillId="2" borderId="27" xfId="0" applyNumberFormat="1" applyFont="1" applyFill="1" applyBorder="1" applyAlignment="1">
      <alignment horizontal="left" vertical="top" wrapText="1"/>
    </xf>
    <xf numFmtId="49" fontId="10" fillId="2" borderId="28" xfId="0" applyNumberFormat="1" applyFont="1" applyFill="1" applyBorder="1" applyAlignment="1">
      <alignment horizontal="left" vertical="top" wrapText="1"/>
    </xf>
    <xf numFmtId="49" fontId="10" fillId="2" borderId="55" xfId="0" applyNumberFormat="1" applyFont="1" applyFill="1" applyBorder="1" applyAlignment="1">
      <alignment horizontal="left" vertical="top" wrapText="1"/>
    </xf>
    <xf numFmtId="0" fontId="12" fillId="4" borderId="49" xfId="5" applyFont="1" applyFill="1" applyBorder="1" applyAlignment="1" applyProtection="1">
      <alignment vertical="top"/>
    </xf>
    <xf numFmtId="49" fontId="12" fillId="4" borderId="56" xfId="5" applyNumberFormat="1" applyFont="1" applyFill="1" applyBorder="1" applyAlignment="1" applyProtection="1">
      <alignment vertical="top"/>
    </xf>
    <xf numFmtId="49" fontId="12" fillId="4" borderId="57" xfId="5" applyNumberFormat="1" applyFont="1" applyFill="1" applyBorder="1" applyAlignment="1" applyProtection="1">
      <alignment vertical="top"/>
    </xf>
    <xf numFmtId="0" fontId="10" fillId="2" borderId="25" xfId="1" applyFont="1" applyFill="1" applyBorder="1" applyAlignment="1">
      <alignment horizontal="center" vertical="center"/>
    </xf>
    <xf numFmtId="49" fontId="10" fillId="2" borderId="27" xfId="0" applyNumberFormat="1" applyFont="1" applyFill="1" applyBorder="1" applyAlignment="1">
      <alignment horizontal="left" vertical="center" wrapText="1"/>
    </xf>
    <xf numFmtId="49" fontId="10" fillId="2" borderId="28" xfId="0" applyNumberFormat="1" applyFont="1" applyFill="1" applyBorder="1" applyAlignment="1">
      <alignment horizontal="left" vertical="center" wrapText="1"/>
    </xf>
    <xf numFmtId="49" fontId="10" fillId="2" borderId="55" xfId="0" applyNumberFormat="1" applyFont="1" applyFill="1" applyBorder="1" applyAlignment="1">
      <alignment horizontal="left" vertical="center" wrapText="1"/>
    </xf>
    <xf numFmtId="49" fontId="10" fillId="2" borderId="27" xfId="0" applyNumberFormat="1" applyFont="1" applyFill="1" applyBorder="1" applyAlignment="1">
      <alignment horizontal="left" vertical="center"/>
    </xf>
    <xf numFmtId="49" fontId="10" fillId="2" borderId="28" xfId="0" applyNumberFormat="1" applyFont="1" applyFill="1" applyBorder="1" applyAlignment="1">
      <alignment horizontal="left" vertical="center"/>
    </xf>
    <xf numFmtId="49" fontId="10" fillId="2" borderId="55" xfId="0" applyNumberFormat="1" applyFont="1" applyFill="1" applyBorder="1" applyAlignment="1">
      <alignment horizontal="left" vertical="center"/>
    </xf>
    <xf numFmtId="49" fontId="10" fillId="2" borderId="28" xfId="0" applyNumberFormat="1" applyFont="1" applyFill="1" applyBorder="1" applyAlignment="1">
      <alignment vertical="center"/>
    </xf>
    <xf numFmtId="49" fontId="10" fillId="2" borderId="55" xfId="0" applyNumberFormat="1" applyFont="1" applyFill="1" applyBorder="1" applyAlignment="1">
      <alignment vertical="center"/>
    </xf>
    <xf numFmtId="49" fontId="12" fillId="4" borderId="28" xfId="5" applyNumberFormat="1" applyFont="1" applyFill="1" applyBorder="1" applyAlignment="1" applyProtection="1">
      <alignment vertical="center"/>
    </xf>
    <xf numFmtId="49" fontId="12" fillId="4" borderId="55" xfId="5" applyNumberFormat="1" applyFont="1" applyFill="1" applyBorder="1" applyAlignment="1" applyProtection="1">
      <alignment vertical="center"/>
    </xf>
    <xf numFmtId="49" fontId="10" fillId="2" borderId="27" xfId="0" applyNumberFormat="1" applyFont="1" applyFill="1" applyBorder="1" applyAlignment="1">
      <alignment vertical="center"/>
    </xf>
    <xf numFmtId="0" fontId="10" fillId="2" borderId="18" xfId="1" applyFont="1" applyFill="1" applyBorder="1" applyAlignment="1">
      <alignment horizontal="center" vertical="center"/>
    </xf>
    <xf numFmtId="49" fontId="10" fillId="2" borderId="20" xfId="0" applyNumberFormat="1" applyFont="1" applyFill="1" applyBorder="1" applyAlignment="1">
      <alignment vertical="center"/>
    </xf>
    <xf numFmtId="49" fontId="10" fillId="2" borderId="21" xfId="0" applyNumberFormat="1" applyFont="1" applyFill="1" applyBorder="1" applyAlignment="1">
      <alignment vertical="center"/>
    </xf>
    <xf numFmtId="49" fontId="10" fillId="2" borderId="58" xfId="0" applyNumberFormat="1" applyFont="1" applyFill="1" applyBorder="1" applyAlignment="1">
      <alignment vertical="center"/>
    </xf>
    <xf numFmtId="164" fontId="16" fillId="5" borderId="15" xfId="1" applyNumberFormat="1" applyFont="1" applyFill="1" applyBorder="1" applyAlignment="1" applyProtection="1">
      <alignment horizontal="right" vertical="center"/>
      <protection locked="0"/>
    </xf>
    <xf numFmtId="164" fontId="16" fillId="5" borderId="28" xfId="1" applyNumberFormat="1" applyFont="1" applyFill="1" applyBorder="1" applyAlignment="1" applyProtection="1">
      <alignment horizontal="right" vertical="center"/>
      <protection locked="0"/>
    </xf>
    <xf numFmtId="164" fontId="16" fillId="5" borderId="25" xfId="1" applyNumberFormat="1" applyFont="1" applyFill="1" applyBorder="1" applyAlignment="1" applyProtection="1">
      <alignment horizontal="right" vertical="center"/>
      <protection locked="0"/>
    </xf>
    <xf numFmtId="164" fontId="16" fillId="5" borderId="39" xfId="1" applyNumberFormat="1" applyFont="1" applyFill="1" applyBorder="1" applyAlignment="1" applyProtection="1">
      <alignment horizontal="right" vertical="center"/>
      <protection locked="0"/>
    </xf>
  </cellXfs>
  <cellStyles count="6">
    <cellStyle name="Normal" xfId="0" builtinId="0"/>
    <cellStyle name="Normal 2 2" xfId="5"/>
    <cellStyle name="Normal 2 3" xfId="2"/>
    <cellStyle name="Normal 3 2" xfId="1"/>
    <cellStyle name="Normal 4 2" xfId="4"/>
    <cellStyle name="Validation error" xfId="3"/>
  </cellStyles>
  <dxfs count="11">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chive%202019%20April%20submission/FINAL%20BUSINESS%20PLAN/Models%20and%20data/NES%20Business-plan-data-tables-March_201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refreshError="1"/>
      <sheetData sheetId="1" refreshError="1"/>
      <sheetData sheetId="2" refreshError="1"/>
      <sheetData sheetId="3" refreshError="1"/>
      <sheetData sheetId="4" refreshError="1"/>
      <sheetData sheetId="5">
        <row r="3">
          <cell r="B3" t="str">
            <v>Northumbrian Water</v>
          </cell>
        </row>
      </sheetData>
      <sheetData sheetId="6" refreshError="1"/>
      <sheetData sheetId="7" refreshError="1"/>
      <sheetData sheetId="8">
        <row r="2">
          <cell r="D2" t="str">
            <v>Northumbrian Water</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ow r="17">
          <cell r="G17">
            <v>0.72599999999999998</v>
          </cell>
        </row>
      </sheetData>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5">
          <cell r="G5">
            <v>8.75</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92"/>
  <sheetViews>
    <sheetView tabSelected="1" zoomScale="85" zoomScaleNormal="85" workbookViewId="0">
      <selection activeCell="C11" sqref="C11"/>
    </sheetView>
  </sheetViews>
  <sheetFormatPr defaultColWidth="0" defaultRowHeight="0" zeroHeight="1" x14ac:dyDescent="0.25"/>
  <cols>
    <col min="1" max="1" width="1.85546875" style="9" customWidth="1"/>
    <col min="2" max="2" width="7.5703125" style="9" customWidth="1"/>
    <col min="3" max="3" width="95.42578125" style="9" bestFit="1" customWidth="1"/>
    <col min="4" max="4" width="13.85546875" style="9" bestFit="1" customWidth="1"/>
    <col min="5" max="6" width="6.42578125" style="9" customWidth="1"/>
    <col min="7" max="17" width="11" style="9" customWidth="1"/>
    <col min="18" max="18" width="3" style="9" customWidth="1"/>
    <col min="19" max="19" width="32" style="9" bestFit="1" customWidth="1"/>
    <col min="20" max="20" width="73.7109375" style="9" bestFit="1" customWidth="1"/>
    <col min="21" max="21" width="3" style="9" customWidth="1"/>
    <col min="22" max="22" width="24.7109375" style="8" customWidth="1"/>
    <col min="23" max="23" width="3.42578125" style="6" customWidth="1"/>
    <col min="24" max="24" width="3" style="181" hidden="1" customWidth="1"/>
    <col min="25" max="34" width="9.28515625" style="181" hidden="1" customWidth="1"/>
    <col min="35" max="35" width="1.85546875" style="181" hidden="1" customWidth="1"/>
    <col min="36" max="16384" width="11" style="9" hidden="1"/>
  </cols>
  <sheetData>
    <row r="1" spans="1:35" ht="20.25" x14ac:dyDescent="0.25">
      <c r="A1" s="1"/>
      <c r="B1" s="2" t="s">
        <v>0</v>
      </c>
      <c r="C1" s="2"/>
      <c r="D1" s="2"/>
      <c r="E1" s="2"/>
      <c r="F1" s="2"/>
      <c r="G1" s="2"/>
      <c r="H1" s="2"/>
      <c r="I1" s="2"/>
      <c r="J1" s="2"/>
      <c r="K1" s="2"/>
      <c r="L1" s="2"/>
      <c r="M1" s="2"/>
      <c r="N1" s="2"/>
      <c r="O1" s="2"/>
      <c r="P1" s="2"/>
      <c r="Q1" s="3" t="s">
        <v>401</v>
      </c>
      <c r="R1" s="4"/>
      <c r="S1" s="5" t="s">
        <v>1</v>
      </c>
      <c r="T1" s="5"/>
      <c r="U1" s="5"/>
      <c r="V1" s="5"/>
      <c r="X1" s="7"/>
      <c r="Y1" s="8"/>
      <c r="Z1" s="8"/>
      <c r="AA1" s="8"/>
      <c r="AB1" s="8"/>
      <c r="AC1" s="8"/>
      <c r="AD1" s="8"/>
      <c r="AE1" s="8"/>
      <c r="AF1" s="8"/>
      <c r="AG1" s="8"/>
      <c r="AH1" s="8"/>
      <c r="AI1" s="7"/>
    </row>
    <row r="2" spans="1:35" ht="15.75" thickBot="1" x14ac:dyDescent="0.3">
      <c r="B2" s="10"/>
      <c r="C2" s="10"/>
      <c r="D2" s="10"/>
      <c r="E2" s="10"/>
      <c r="F2" s="10"/>
      <c r="G2" s="10"/>
      <c r="H2" s="10"/>
      <c r="I2" s="10"/>
      <c r="J2" s="10"/>
      <c r="K2" s="10"/>
      <c r="L2" s="10"/>
      <c r="M2" s="10"/>
      <c r="N2" s="10"/>
      <c r="O2" s="10"/>
      <c r="P2" s="10"/>
      <c r="Q2" s="10"/>
      <c r="R2" s="10"/>
      <c r="S2" s="10"/>
      <c r="T2" s="10"/>
      <c r="V2" s="6"/>
      <c r="X2" s="7"/>
      <c r="Y2" s="8"/>
      <c r="Z2" s="8"/>
      <c r="AA2" s="8"/>
      <c r="AB2" s="8"/>
      <c r="AC2" s="8"/>
      <c r="AD2" s="8"/>
      <c r="AE2" s="8"/>
      <c r="AF2" s="8"/>
      <c r="AG2" s="8"/>
      <c r="AH2" s="8"/>
      <c r="AI2" s="7"/>
    </row>
    <row r="3" spans="1:35" ht="15.75" thickBot="1" x14ac:dyDescent="0.3">
      <c r="B3" s="11" t="s">
        <v>2</v>
      </c>
      <c r="C3" s="12"/>
      <c r="D3" s="13" t="s">
        <v>3</v>
      </c>
      <c r="E3" s="14" t="s">
        <v>4</v>
      </c>
      <c r="F3" s="15" t="s">
        <v>5</v>
      </c>
      <c r="G3" s="16" t="s">
        <v>6</v>
      </c>
      <c r="H3" s="17" t="s">
        <v>7</v>
      </c>
      <c r="I3" s="17" t="s">
        <v>8</v>
      </c>
      <c r="J3" s="17" t="s">
        <v>9</v>
      </c>
      <c r="K3" s="17" t="s">
        <v>10</v>
      </c>
      <c r="L3" s="16" t="s">
        <v>11</v>
      </c>
      <c r="M3" s="14" t="s">
        <v>12</v>
      </c>
      <c r="N3" s="14" t="s">
        <v>13</v>
      </c>
      <c r="O3" s="14" t="s">
        <v>14</v>
      </c>
      <c r="P3" s="14" t="s">
        <v>15</v>
      </c>
      <c r="Q3" s="15" t="s">
        <v>16</v>
      </c>
      <c r="R3" s="18"/>
      <c r="S3" s="19" t="s">
        <v>17</v>
      </c>
      <c r="T3" s="20" t="s">
        <v>18</v>
      </c>
      <c r="V3" s="21" t="s">
        <v>19</v>
      </c>
      <c r="X3" s="7"/>
      <c r="Y3" s="8"/>
      <c r="Z3" s="8"/>
      <c r="AA3" s="8"/>
      <c r="AB3" s="8"/>
      <c r="AC3" s="8"/>
      <c r="AD3" s="8"/>
      <c r="AE3" s="8"/>
      <c r="AF3" s="8"/>
      <c r="AG3" s="8"/>
      <c r="AH3" s="8"/>
      <c r="AI3" s="7"/>
    </row>
    <row r="4" spans="1:35" ht="15.75" thickBot="1" x14ac:dyDescent="0.3">
      <c r="B4" s="22"/>
      <c r="C4" s="22"/>
      <c r="D4" s="23"/>
      <c r="E4" s="18"/>
      <c r="F4" s="18"/>
      <c r="G4" s="18"/>
      <c r="H4" s="18"/>
      <c r="I4" s="18"/>
      <c r="J4" s="18"/>
      <c r="K4" s="18"/>
      <c r="L4" s="18"/>
      <c r="M4" s="18"/>
      <c r="N4" s="18"/>
      <c r="O4" s="18"/>
      <c r="P4" s="18"/>
      <c r="Q4" s="18"/>
      <c r="R4" s="18"/>
      <c r="S4" s="23"/>
      <c r="T4" s="23"/>
      <c r="V4" s="24"/>
      <c r="X4" s="7"/>
      <c r="Y4" s="25" t="s">
        <v>20</v>
      </c>
      <c r="Z4" s="25"/>
      <c r="AA4" s="25"/>
      <c r="AB4" s="25"/>
      <c r="AC4" s="25"/>
      <c r="AD4" s="25"/>
      <c r="AE4" s="25"/>
      <c r="AF4" s="25"/>
      <c r="AG4" s="25"/>
      <c r="AH4" s="25"/>
      <c r="AI4" s="7"/>
    </row>
    <row r="5" spans="1:35" ht="15.75" thickBot="1" x14ac:dyDescent="0.3">
      <c r="B5" s="11" t="s">
        <v>21</v>
      </c>
      <c r="C5" s="26"/>
      <c r="D5" s="26"/>
      <c r="E5" s="26"/>
      <c r="F5" s="27"/>
      <c r="G5" s="28" t="s">
        <v>22</v>
      </c>
      <c r="H5" s="29"/>
      <c r="I5" s="29"/>
      <c r="J5" s="29"/>
      <c r="K5" s="29"/>
      <c r="L5" s="28" t="s">
        <v>23</v>
      </c>
      <c r="M5" s="29"/>
      <c r="N5" s="29"/>
      <c r="O5" s="29"/>
      <c r="P5" s="29"/>
      <c r="Q5" s="30"/>
      <c r="R5" s="18"/>
      <c r="S5" s="23"/>
      <c r="T5" s="23"/>
      <c r="V5" s="31"/>
      <c r="X5" s="7"/>
      <c r="Y5" s="32" t="s">
        <v>24</v>
      </c>
      <c r="Z5" s="33"/>
      <c r="AA5" s="33"/>
      <c r="AB5" s="33"/>
      <c r="AC5" s="33"/>
      <c r="AD5" s="33"/>
      <c r="AE5" s="33"/>
      <c r="AF5" s="33"/>
      <c r="AG5" s="33"/>
      <c r="AH5" s="33"/>
      <c r="AI5" s="7"/>
    </row>
    <row r="6" spans="1:35" ht="15.75" thickBot="1" x14ac:dyDescent="0.3">
      <c r="B6" s="10"/>
      <c r="C6" s="10"/>
      <c r="D6" s="10"/>
      <c r="E6" s="10"/>
      <c r="F6" s="10"/>
      <c r="G6" s="10"/>
      <c r="H6" s="10"/>
      <c r="I6" s="10"/>
      <c r="J6" s="10"/>
      <c r="K6" s="10"/>
      <c r="L6" s="10"/>
      <c r="M6" s="10"/>
      <c r="N6" s="10"/>
      <c r="O6" s="10"/>
      <c r="P6" s="10"/>
      <c r="Q6" s="10"/>
      <c r="R6" s="10"/>
      <c r="S6" s="10"/>
      <c r="T6" s="10"/>
      <c r="V6" s="31"/>
      <c r="X6" s="7"/>
      <c r="Y6" s="33"/>
      <c r="Z6" s="33"/>
      <c r="AA6" s="33"/>
      <c r="AB6" s="33"/>
      <c r="AC6" s="33"/>
      <c r="AD6" s="33"/>
      <c r="AE6" s="33"/>
      <c r="AF6" s="33"/>
      <c r="AG6" s="33"/>
      <c r="AH6" s="33"/>
      <c r="AI6" s="7"/>
    </row>
    <row r="7" spans="1:35" ht="15.75" thickBot="1" x14ac:dyDescent="0.3">
      <c r="B7" s="16" t="s">
        <v>25</v>
      </c>
      <c r="C7" s="34" t="s">
        <v>26</v>
      </c>
      <c r="D7" s="10"/>
      <c r="E7" s="10"/>
      <c r="F7" s="10"/>
      <c r="G7" s="10"/>
      <c r="H7" s="10"/>
      <c r="I7" s="10"/>
      <c r="J7" s="10"/>
      <c r="K7" s="10"/>
      <c r="L7" s="10"/>
      <c r="M7" s="10"/>
      <c r="N7" s="10"/>
      <c r="O7" s="10"/>
      <c r="P7" s="10"/>
      <c r="Q7" s="10"/>
      <c r="R7" s="10"/>
      <c r="S7" s="10"/>
      <c r="T7" s="10"/>
      <c r="V7" s="31"/>
      <c r="X7" s="7"/>
      <c r="Y7" s="8"/>
      <c r="Z7" s="8"/>
      <c r="AA7" s="8"/>
      <c r="AB7" s="8"/>
      <c r="AC7" s="8"/>
      <c r="AD7" s="8"/>
      <c r="AE7" s="8"/>
      <c r="AF7" s="8"/>
      <c r="AG7" s="8"/>
      <c r="AH7" s="8"/>
      <c r="AI7" s="7"/>
    </row>
    <row r="8" spans="1:35" ht="15" x14ac:dyDescent="0.25">
      <c r="B8" s="35">
        <v>1</v>
      </c>
      <c r="C8" s="36" t="s">
        <v>27</v>
      </c>
      <c r="D8" s="37" t="s">
        <v>28</v>
      </c>
      <c r="E8" s="37" t="s">
        <v>29</v>
      </c>
      <c r="F8" s="38">
        <v>3</v>
      </c>
      <c r="G8" s="39">
        <v>12.571</v>
      </c>
      <c r="H8" s="40">
        <v>13.279</v>
      </c>
      <c r="I8" s="41">
        <v>13.616</v>
      </c>
      <c r="J8" s="42">
        <v>17.256</v>
      </c>
      <c r="K8" s="43">
        <v>17.919</v>
      </c>
      <c r="L8" s="44">
        <v>18.469000000000001</v>
      </c>
      <c r="M8" s="41">
        <v>18.257000000000001</v>
      </c>
      <c r="N8" s="41">
        <v>17.712</v>
      </c>
      <c r="O8" s="41">
        <v>17.074999999999999</v>
      </c>
      <c r="P8" s="41">
        <v>17.242999999999999</v>
      </c>
      <c r="Q8" s="45">
        <f>SUM(L8:P8)</f>
        <v>88.756</v>
      </c>
      <c r="R8" s="10"/>
      <c r="S8" s="46" t="s">
        <v>30</v>
      </c>
      <c r="T8" s="47"/>
      <c r="V8" s="31">
        <f xml:space="preserve"> IF( SUM( Y8:AH8 ) = 0, 0,$Y$5 )</f>
        <v>0</v>
      </c>
      <c r="X8" s="7"/>
      <c r="Y8" s="48">
        <f xml:space="preserve"> IF( ISNUMBER(G8), 0, 1 )</f>
        <v>0</v>
      </c>
      <c r="Z8" s="48">
        <f xml:space="preserve"> IF( ISNUMBER(H8), 0, 1 )</f>
        <v>0</v>
      </c>
      <c r="AA8" s="33"/>
      <c r="AB8" s="33"/>
      <c r="AC8" s="33"/>
      <c r="AD8" s="33"/>
      <c r="AE8" s="33"/>
      <c r="AF8" s="33"/>
      <c r="AG8" s="33"/>
      <c r="AH8" s="33"/>
      <c r="AI8" s="7"/>
    </row>
    <row r="9" spans="1:35" ht="15.75" thickBot="1" x14ac:dyDescent="0.3">
      <c r="B9" s="49">
        <v>2</v>
      </c>
      <c r="C9" s="50" t="s">
        <v>31</v>
      </c>
      <c r="D9" s="51" t="s">
        <v>32</v>
      </c>
      <c r="E9" s="51" t="s">
        <v>29</v>
      </c>
      <c r="F9" s="52">
        <v>3</v>
      </c>
      <c r="G9" s="53">
        <v>0.49199999999999999</v>
      </c>
      <c r="H9" s="54">
        <v>0.152</v>
      </c>
      <c r="I9" s="55">
        <v>0.72599999999999998</v>
      </c>
      <c r="J9" s="56">
        <v>0.48499999999999999</v>
      </c>
      <c r="K9" s="57">
        <v>0.48499999999999999</v>
      </c>
      <c r="L9" s="58">
        <v>0.48499999999999999</v>
      </c>
      <c r="M9" s="55">
        <v>0.48499999999999999</v>
      </c>
      <c r="N9" s="55">
        <v>0.48499999999999999</v>
      </c>
      <c r="O9" s="55">
        <v>0.48499999999999999</v>
      </c>
      <c r="P9" s="55">
        <v>0.48499999999999999</v>
      </c>
      <c r="Q9" s="59">
        <f>SUM(L9:P9)</f>
        <v>2.4249999999999998</v>
      </c>
      <c r="R9" s="10"/>
      <c r="S9" s="60" t="s">
        <v>33</v>
      </c>
      <c r="T9" s="61"/>
      <c r="V9" s="31">
        <f xml:space="preserve"> IF( SUM( Y9:AH9 ) = 0, 0,$Y$5 )</f>
        <v>0</v>
      </c>
      <c r="X9" s="7"/>
      <c r="Y9" s="48">
        <f xml:space="preserve"> IF( ISNUMBER(G9), 0, 1 )</f>
        <v>0</v>
      </c>
      <c r="Z9" s="48">
        <f xml:space="preserve"> IF( ISNUMBER(H9), 0, 1 )</f>
        <v>0</v>
      </c>
      <c r="AA9" s="33"/>
      <c r="AB9" s="33"/>
      <c r="AC9" s="33"/>
      <c r="AD9" s="33"/>
      <c r="AE9" s="33"/>
      <c r="AF9" s="33"/>
      <c r="AG9" s="33"/>
      <c r="AH9" s="33"/>
      <c r="AI9" s="7"/>
    </row>
    <row r="10" spans="1:35" ht="15.75" thickBot="1" x14ac:dyDescent="0.3">
      <c r="B10" s="10"/>
      <c r="C10" s="10"/>
      <c r="D10" s="10"/>
      <c r="E10" s="10"/>
      <c r="F10" s="10"/>
      <c r="G10" s="10"/>
      <c r="H10" s="10"/>
      <c r="I10" s="10"/>
      <c r="J10" s="62"/>
      <c r="K10" s="62"/>
      <c r="L10" s="10"/>
      <c r="M10" s="10"/>
      <c r="N10" s="10"/>
      <c r="O10" s="10"/>
      <c r="P10" s="10"/>
      <c r="Q10" s="10"/>
      <c r="R10" s="10"/>
      <c r="S10" s="63"/>
      <c r="T10" s="63"/>
      <c r="V10" s="31"/>
      <c r="X10" s="7"/>
      <c r="Y10" s="33"/>
      <c r="Z10" s="33"/>
      <c r="AA10" s="33"/>
      <c r="AB10" s="33"/>
      <c r="AC10" s="33"/>
      <c r="AD10" s="33"/>
      <c r="AE10" s="33"/>
      <c r="AF10" s="33"/>
      <c r="AG10" s="33"/>
      <c r="AH10" s="33"/>
      <c r="AI10" s="7"/>
    </row>
    <row r="11" spans="1:35" ht="15.75" thickBot="1" x14ac:dyDescent="0.3">
      <c r="B11" s="16" t="s">
        <v>34</v>
      </c>
      <c r="C11" s="34" t="s">
        <v>35</v>
      </c>
      <c r="D11" s="10"/>
      <c r="E11" s="10"/>
      <c r="F11" s="10"/>
      <c r="G11" s="10"/>
      <c r="H11" s="10"/>
      <c r="I11" s="10"/>
      <c r="J11" s="62"/>
      <c r="K11" s="62"/>
      <c r="L11" s="10"/>
      <c r="M11" s="10"/>
      <c r="N11" s="10"/>
      <c r="O11" s="10"/>
      <c r="P11" s="10"/>
      <c r="Q11" s="10"/>
      <c r="R11" s="10"/>
      <c r="S11" s="63"/>
      <c r="T11" s="63"/>
      <c r="V11" s="31"/>
      <c r="X11" s="7"/>
      <c r="Y11" s="33"/>
      <c r="Z11" s="33"/>
      <c r="AA11" s="33"/>
      <c r="AB11" s="33"/>
      <c r="AC11" s="33"/>
      <c r="AD11" s="33"/>
      <c r="AE11" s="33"/>
      <c r="AF11" s="33"/>
      <c r="AG11" s="33"/>
      <c r="AH11" s="33"/>
      <c r="AI11" s="7"/>
    </row>
    <row r="12" spans="1:35" ht="15" x14ac:dyDescent="0.25">
      <c r="B12" s="35">
        <v>3</v>
      </c>
      <c r="C12" s="36" t="s">
        <v>36</v>
      </c>
      <c r="D12" s="64" t="s">
        <v>37</v>
      </c>
      <c r="E12" s="37" t="s">
        <v>38</v>
      </c>
      <c r="F12" s="38">
        <v>3</v>
      </c>
      <c r="G12" s="65"/>
      <c r="H12" s="66"/>
      <c r="I12" s="39">
        <v>0.28899999999999998</v>
      </c>
      <c r="J12" s="67">
        <v>2.04</v>
      </c>
      <c r="K12" s="68">
        <v>2.5950000000000002</v>
      </c>
      <c r="L12" s="39">
        <v>2.879</v>
      </c>
      <c r="M12" s="40">
        <v>2.879</v>
      </c>
      <c r="N12" s="40">
        <v>2.88</v>
      </c>
      <c r="O12" s="40">
        <v>2.88</v>
      </c>
      <c r="P12" s="40">
        <v>2.8809999999999998</v>
      </c>
      <c r="Q12" s="69">
        <f>SUM(L12:P12)</f>
        <v>14.399000000000001</v>
      </c>
      <c r="R12" s="10"/>
      <c r="S12" s="46"/>
      <c r="T12" s="47" t="s">
        <v>39</v>
      </c>
      <c r="V12" s="31">
        <f xml:space="preserve"> IF( SUM( Y12:AH12 ) = 0, 0,$Y$5 )</f>
        <v>0</v>
      </c>
      <c r="X12" s="7"/>
      <c r="Y12" s="33"/>
      <c r="Z12" s="33"/>
      <c r="AA12" s="48">
        <f xml:space="preserve"> IF( ISNUMBER(I12), 0, 1 )</f>
        <v>0</v>
      </c>
      <c r="AB12" s="48">
        <f t="shared" ref="AB12:AH14" si="0" xml:space="preserve"> IF( ISNUMBER(J12), 0, 1 )</f>
        <v>0</v>
      </c>
      <c r="AC12" s="48">
        <f t="shared" si="0"/>
        <v>0</v>
      </c>
      <c r="AD12" s="48">
        <f t="shared" si="0"/>
        <v>0</v>
      </c>
      <c r="AE12" s="48">
        <f t="shared" si="0"/>
        <v>0</v>
      </c>
      <c r="AF12" s="48">
        <f t="shared" si="0"/>
        <v>0</v>
      </c>
      <c r="AG12" s="48">
        <f t="shared" si="0"/>
        <v>0</v>
      </c>
      <c r="AH12" s="48">
        <f t="shared" si="0"/>
        <v>0</v>
      </c>
      <c r="AI12" s="7"/>
    </row>
    <row r="13" spans="1:35" ht="15" x14ac:dyDescent="0.25">
      <c r="B13" s="70">
        <v>4</v>
      </c>
      <c r="C13" s="71" t="s">
        <v>40</v>
      </c>
      <c r="D13" s="72" t="s">
        <v>41</v>
      </c>
      <c r="E13" s="73" t="s">
        <v>38</v>
      </c>
      <c r="F13" s="74">
        <v>3</v>
      </c>
      <c r="G13" s="65"/>
      <c r="H13" s="66"/>
      <c r="I13" s="75">
        <v>0.156</v>
      </c>
      <c r="J13" s="76">
        <v>0</v>
      </c>
      <c r="K13" s="77">
        <v>0</v>
      </c>
      <c r="L13" s="75">
        <v>0</v>
      </c>
      <c r="M13" s="78">
        <v>0</v>
      </c>
      <c r="N13" s="78">
        <v>0</v>
      </c>
      <c r="O13" s="78">
        <v>0</v>
      </c>
      <c r="P13" s="78">
        <v>0</v>
      </c>
      <c r="Q13" s="79">
        <f>SUM(L13:P13)</f>
        <v>0</v>
      </c>
      <c r="R13" s="10"/>
      <c r="S13" s="80"/>
      <c r="T13" s="81"/>
      <c r="V13" s="31">
        <f xml:space="preserve"> IF( SUM( Y13:AH13 ) = 0, 0,$Y$5 )</f>
        <v>0</v>
      </c>
      <c r="X13" s="7"/>
      <c r="Y13" s="33"/>
      <c r="Z13" s="33"/>
      <c r="AA13" s="48">
        <f xml:space="preserve"> IF( ISNUMBER(I13), 0, 1 )</f>
        <v>0</v>
      </c>
      <c r="AB13" s="48">
        <f t="shared" si="0"/>
        <v>0</v>
      </c>
      <c r="AC13" s="48">
        <f t="shared" si="0"/>
        <v>0</v>
      </c>
      <c r="AD13" s="48">
        <f t="shared" si="0"/>
        <v>0</v>
      </c>
      <c r="AE13" s="48">
        <f t="shared" si="0"/>
        <v>0</v>
      </c>
      <c r="AF13" s="48">
        <f t="shared" si="0"/>
        <v>0</v>
      </c>
      <c r="AG13" s="48">
        <f t="shared" si="0"/>
        <v>0</v>
      </c>
      <c r="AH13" s="48">
        <f t="shared" si="0"/>
        <v>0</v>
      </c>
      <c r="AI13" s="7"/>
    </row>
    <row r="14" spans="1:35" ht="15.75" thickBot="1" x14ac:dyDescent="0.3">
      <c r="B14" s="82">
        <v>5</v>
      </c>
      <c r="C14" s="83" t="s">
        <v>42</v>
      </c>
      <c r="D14" s="84" t="s">
        <v>43</v>
      </c>
      <c r="E14" s="85" t="s">
        <v>38</v>
      </c>
      <c r="F14" s="86">
        <v>3</v>
      </c>
      <c r="G14" s="65"/>
      <c r="H14" s="66"/>
      <c r="I14" s="87">
        <v>0</v>
      </c>
      <c r="J14" s="88">
        <v>0</v>
      </c>
      <c r="K14" s="89">
        <v>0</v>
      </c>
      <c r="L14" s="87">
        <v>0</v>
      </c>
      <c r="M14" s="90">
        <v>0</v>
      </c>
      <c r="N14" s="90">
        <v>0</v>
      </c>
      <c r="O14" s="90">
        <v>0</v>
      </c>
      <c r="P14" s="90">
        <v>0</v>
      </c>
      <c r="Q14" s="91">
        <f>SUM(L14:P14)</f>
        <v>0</v>
      </c>
      <c r="R14" s="10"/>
      <c r="S14" s="80"/>
      <c r="T14" s="81"/>
      <c r="V14" s="31">
        <f xml:space="preserve"> IF( SUM( Y14:AH14 ) = 0, 0,$Y$5 )</f>
        <v>0</v>
      </c>
      <c r="X14" s="7"/>
      <c r="Y14" s="33"/>
      <c r="Z14" s="33"/>
      <c r="AA14" s="48">
        <f xml:space="preserve"> IF( ISNUMBER(I14), 0, 1 )</f>
        <v>0</v>
      </c>
      <c r="AB14" s="48">
        <f t="shared" si="0"/>
        <v>0</v>
      </c>
      <c r="AC14" s="48">
        <f t="shared" si="0"/>
        <v>0</v>
      </c>
      <c r="AD14" s="48">
        <f t="shared" si="0"/>
        <v>0</v>
      </c>
      <c r="AE14" s="48">
        <f t="shared" si="0"/>
        <v>0</v>
      </c>
      <c r="AF14" s="48">
        <f t="shared" si="0"/>
        <v>0</v>
      </c>
      <c r="AG14" s="48">
        <f t="shared" si="0"/>
        <v>0</v>
      </c>
      <c r="AH14" s="48">
        <f t="shared" si="0"/>
        <v>0</v>
      </c>
      <c r="AI14" s="7"/>
    </row>
    <row r="15" spans="1:35" ht="15.75" thickBot="1" x14ac:dyDescent="0.3">
      <c r="B15" s="92">
        <v>6</v>
      </c>
      <c r="C15" s="93" t="s">
        <v>44</v>
      </c>
      <c r="D15" s="94" t="s">
        <v>45</v>
      </c>
      <c r="E15" s="95" t="s">
        <v>38</v>
      </c>
      <c r="F15" s="96">
        <v>3</v>
      </c>
      <c r="G15" s="97"/>
      <c r="H15" s="98"/>
      <c r="I15" s="99">
        <f>SUM(I12:I14)</f>
        <v>0.44499999999999995</v>
      </c>
      <c r="J15" s="100">
        <f>SUM(J12:J14)</f>
        <v>2.04</v>
      </c>
      <c r="K15" s="101">
        <f t="shared" ref="K15:P15" si="1">SUM(K12:K14)</f>
        <v>2.5950000000000002</v>
      </c>
      <c r="L15" s="99">
        <f t="shared" si="1"/>
        <v>2.879</v>
      </c>
      <c r="M15" s="102">
        <f t="shared" si="1"/>
        <v>2.879</v>
      </c>
      <c r="N15" s="102">
        <f t="shared" si="1"/>
        <v>2.88</v>
      </c>
      <c r="O15" s="102">
        <f t="shared" si="1"/>
        <v>2.88</v>
      </c>
      <c r="P15" s="102">
        <f t="shared" si="1"/>
        <v>2.8809999999999998</v>
      </c>
      <c r="Q15" s="103">
        <f>SUM(L15:P15)</f>
        <v>14.399000000000001</v>
      </c>
      <c r="R15" s="10"/>
      <c r="S15" s="60" t="s">
        <v>46</v>
      </c>
      <c r="T15" s="61" t="s">
        <v>47</v>
      </c>
      <c r="V15" s="31"/>
      <c r="X15" s="7"/>
      <c r="Y15" s="33"/>
      <c r="Z15" s="33"/>
      <c r="AA15" s="33"/>
      <c r="AB15" s="33"/>
      <c r="AC15" s="33"/>
      <c r="AD15" s="33"/>
      <c r="AE15" s="33"/>
      <c r="AF15" s="33"/>
      <c r="AG15" s="33"/>
      <c r="AH15" s="33"/>
      <c r="AI15" s="7"/>
    </row>
    <row r="16" spans="1:35" ht="15.75" thickBot="1" x14ac:dyDescent="0.3">
      <c r="B16" s="104"/>
      <c r="C16" s="105"/>
      <c r="D16" s="66"/>
      <c r="E16" s="66"/>
      <c r="F16" s="66"/>
      <c r="G16" s="66"/>
      <c r="H16" s="66"/>
      <c r="I16" s="66"/>
      <c r="J16" s="106"/>
      <c r="K16" s="106"/>
      <c r="L16" s="106"/>
      <c r="M16" s="106"/>
      <c r="N16" s="106"/>
      <c r="O16" s="106"/>
      <c r="P16" s="106"/>
      <c r="Q16" s="106"/>
      <c r="R16" s="10"/>
      <c r="S16" s="63"/>
      <c r="T16" s="63"/>
      <c r="V16" s="31"/>
      <c r="X16" s="7"/>
      <c r="Y16" s="33"/>
      <c r="Z16" s="33"/>
      <c r="AA16" s="33"/>
      <c r="AB16" s="33"/>
      <c r="AC16" s="33"/>
      <c r="AD16" s="33"/>
      <c r="AE16" s="33"/>
      <c r="AF16" s="33"/>
      <c r="AG16" s="33"/>
      <c r="AH16" s="33"/>
      <c r="AI16" s="7"/>
    </row>
    <row r="17" spans="2:35" ht="15.75" thickBot="1" x14ac:dyDescent="0.3">
      <c r="B17" s="16" t="s">
        <v>48</v>
      </c>
      <c r="C17" s="34" t="s">
        <v>49</v>
      </c>
      <c r="D17" s="10"/>
      <c r="E17" s="10"/>
      <c r="F17" s="10"/>
      <c r="G17" s="10"/>
      <c r="H17" s="10"/>
      <c r="I17" s="10"/>
      <c r="J17" s="107"/>
      <c r="K17" s="107"/>
      <c r="L17" s="108"/>
      <c r="M17" s="108"/>
      <c r="N17" s="108"/>
      <c r="O17" s="108"/>
      <c r="P17" s="108"/>
      <c r="Q17" s="108"/>
      <c r="R17" s="10"/>
      <c r="S17" s="63"/>
      <c r="T17" s="63"/>
      <c r="V17" s="31"/>
      <c r="X17" s="7"/>
      <c r="Y17" s="33"/>
      <c r="Z17" s="33"/>
      <c r="AA17" s="33"/>
      <c r="AB17" s="33"/>
      <c r="AC17" s="33"/>
      <c r="AD17" s="33"/>
      <c r="AE17" s="33"/>
      <c r="AF17" s="33"/>
      <c r="AG17" s="33"/>
      <c r="AH17" s="33"/>
      <c r="AI17" s="7"/>
    </row>
    <row r="18" spans="2:35" ht="15.75" thickBot="1" x14ac:dyDescent="0.3">
      <c r="B18" s="35">
        <v>7</v>
      </c>
      <c r="C18" s="109" t="s">
        <v>50</v>
      </c>
      <c r="D18" s="64" t="s">
        <v>51</v>
      </c>
      <c r="E18" s="37" t="s">
        <v>38</v>
      </c>
      <c r="F18" s="38">
        <v>3</v>
      </c>
      <c r="G18" s="110">
        <v>5.8019999999999996</v>
      </c>
      <c r="H18" s="111">
        <v>6.4429999999999996</v>
      </c>
      <c r="I18" s="40">
        <v>5.4550000000000001</v>
      </c>
      <c r="J18" s="263">
        <v>4.9139999999999997</v>
      </c>
      <c r="K18" s="68">
        <v>8.4109999999999996</v>
      </c>
      <c r="L18" s="39">
        <v>8.7189999999999994</v>
      </c>
      <c r="M18" s="40">
        <v>8.5389999999999997</v>
      </c>
      <c r="N18" s="40">
        <v>8.3160000000000007</v>
      </c>
      <c r="O18" s="40">
        <v>7.9950000000000001</v>
      </c>
      <c r="P18" s="40">
        <v>8.1069999999999993</v>
      </c>
      <c r="Q18" s="69">
        <f t="shared" ref="Q18:Q24" si="2">SUM(L18:P18)</f>
        <v>41.675999999999995</v>
      </c>
      <c r="R18" s="10"/>
      <c r="S18" s="46"/>
      <c r="T18" s="112" t="s">
        <v>52</v>
      </c>
      <c r="V18" s="31">
        <f t="shared" ref="V18:V23" si="3" xml:space="preserve"> IF( SUM( Y18:AH18 ) = 0, 0,$Y$5 )</f>
        <v>0</v>
      </c>
      <c r="X18" s="7"/>
      <c r="Y18" s="33"/>
      <c r="Z18" s="33"/>
      <c r="AA18" s="48">
        <f t="shared" ref="AA18:AH23" si="4" xml:space="preserve"> IF( ISNUMBER(I18), 0, 1 )</f>
        <v>0</v>
      </c>
      <c r="AB18" s="48">
        <f t="shared" si="4"/>
        <v>0</v>
      </c>
      <c r="AC18" s="48">
        <f t="shared" si="4"/>
        <v>0</v>
      </c>
      <c r="AD18" s="48">
        <f t="shared" si="4"/>
        <v>0</v>
      </c>
      <c r="AE18" s="48">
        <f t="shared" si="4"/>
        <v>0</v>
      </c>
      <c r="AF18" s="48">
        <f t="shared" si="4"/>
        <v>0</v>
      </c>
      <c r="AG18" s="48">
        <f t="shared" si="4"/>
        <v>0</v>
      </c>
      <c r="AH18" s="48">
        <f t="shared" si="4"/>
        <v>0</v>
      </c>
      <c r="AI18" s="7"/>
    </row>
    <row r="19" spans="2:35" ht="15.75" thickBot="1" x14ac:dyDescent="0.3">
      <c r="B19" s="70">
        <v>8</v>
      </c>
      <c r="C19" s="71" t="s">
        <v>53</v>
      </c>
      <c r="D19" s="72" t="s">
        <v>54</v>
      </c>
      <c r="E19" s="73" t="s">
        <v>38</v>
      </c>
      <c r="F19" s="74">
        <v>3</v>
      </c>
      <c r="G19" s="113">
        <v>4.5220000000000002</v>
      </c>
      <c r="H19" s="114">
        <v>5.6950000000000003</v>
      </c>
      <c r="I19" s="78">
        <v>6</v>
      </c>
      <c r="J19" s="263">
        <v>3.1869999999999998</v>
      </c>
      <c r="K19" s="77">
        <v>2.7189999999999999</v>
      </c>
      <c r="L19" s="75">
        <v>2.7189999999999999</v>
      </c>
      <c r="M19" s="78">
        <v>2.7189999999999999</v>
      </c>
      <c r="N19" s="78">
        <v>2.7189999999999999</v>
      </c>
      <c r="O19" s="78">
        <v>2.7189999999999999</v>
      </c>
      <c r="P19" s="78">
        <v>2.7189999999999999</v>
      </c>
      <c r="Q19" s="79">
        <f t="shared" si="2"/>
        <v>13.594999999999999</v>
      </c>
      <c r="R19" s="10"/>
      <c r="S19" s="80"/>
      <c r="T19" s="81" t="s">
        <v>52</v>
      </c>
      <c r="V19" s="31">
        <f t="shared" si="3"/>
        <v>0</v>
      </c>
      <c r="X19" s="7"/>
      <c r="Y19" s="33"/>
      <c r="Z19" s="33"/>
      <c r="AA19" s="48">
        <f t="shared" si="4"/>
        <v>0</v>
      </c>
      <c r="AB19" s="48">
        <f t="shared" si="4"/>
        <v>0</v>
      </c>
      <c r="AC19" s="48">
        <f t="shared" si="4"/>
        <v>0</v>
      </c>
      <c r="AD19" s="48">
        <f t="shared" si="4"/>
        <v>0</v>
      </c>
      <c r="AE19" s="48">
        <f t="shared" si="4"/>
        <v>0</v>
      </c>
      <c r="AF19" s="48">
        <f t="shared" si="4"/>
        <v>0</v>
      </c>
      <c r="AG19" s="48">
        <f t="shared" si="4"/>
        <v>0</v>
      </c>
      <c r="AH19" s="48">
        <f t="shared" si="4"/>
        <v>0</v>
      </c>
      <c r="AI19" s="7"/>
    </row>
    <row r="20" spans="2:35" ht="15.75" thickBot="1" x14ac:dyDescent="0.3">
      <c r="B20" s="70">
        <v>9</v>
      </c>
      <c r="C20" s="71" t="s">
        <v>55</v>
      </c>
      <c r="D20" s="72" t="s">
        <v>56</v>
      </c>
      <c r="E20" s="73" t="s">
        <v>38</v>
      </c>
      <c r="F20" s="74">
        <v>3</v>
      </c>
      <c r="G20" s="113">
        <v>1.369</v>
      </c>
      <c r="H20" s="114">
        <v>1.5469999999999999</v>
      </c>
      <c r="I20" s="78">
        <v>1.0149999999999999</v>
      </c>
      <c r="J20" s="263">
        <v>1.4790000000000001</v>
      </c>
      <c r="K20" s="77">
        <v>1.0780000000000001</v>
      </c>
      <c r="L20" s="265">
        <v>6.8540000000000001</v>
      </c>
      <c r="M20" s="265">
        <v>6.83</v>
      </c>
      <c r="N20" s="265">
        <v>6.6070000000000002</v>
      </c>
      <c r="O20" s="265">
        <v>6.3869999999999996</v>
      </c>
      <c r="P20" s="265">
        <v>6.43</v>
      </c>
      <c r="Q20" s="79">
        <f t="shared" si="2"/>
        <v>33.108000000000004</v>
      </c>
      <c r="R20" s="10"/>
      <c r="S20" s="80"/>
      <c r="T20" s="81" t="s">
        <v>52</v>
      </c>
      <c r="V20" s="31">
        <f t="shared" si="3"/>
        <v>0</v>
      </c>
      <c r="X20" s="7"/>
      <c r="Y20" s="33"/>
      <c r="Z20" s="33"/>
      <c r="AA20" s="48">
        <f t="shared" si="4"/>
        <v>0</v>
      </c>
      <c r="AB20" s="48">
        <f t="shared" si="4"/>
        <v>0</v>
      </c>
      <c r="AC20" s="48">
        <f t="shared" si="4"/>
        <v>0</v>
      </c>
      <c r="AD20" s="48">
        <f t="shared" si="4"/>
        <v>0</v>
      </c>
      <c r="AE20" s="48">
        <f t="shared" si="4"/>
        <v>0</v>
      </c>
      <c r="AF20" s="48">
        <f t="shared" si="4"/>
        <v>0</v>
      </c>
      <c r="AG20" s="48">
        <f t="shared" si="4"/>
        <v>0</v>
      </c>
      <c r="AH20" s="48">
        <f t="shared" si="4"/>
        <v>0</v>
      </c>
      <c r="AI20" s="7"/>
    </row>
    <row r="21" spans="2:35" ht="15" x14ac:dyDescent="0.25">
      <c r="B21" s="70">
        <v>10</v>
      </c>
      <c r="C21" s="71" t="s">
        <v>57</v>
      </c>
      <c r="D21" s="72" t="s">
        <v>58</v>
      </c>
      <c r="E21" s="73" t="s">
        <v>38</v>
      </c>
      <c r="F21" s="74">
        <v>3</v>
      </c>
      <c r="G21" s="75">
        <v>0</v>
      </c>
      <c r="H21" s="78">
        <v>0</v>
      </c>
      <c r="I21" s="78">
        <v>0</v>
      </c>
      <c r="J21" s="263">
        <v>0</v>
      </c>
      <c r="K21" s="77">
        <v>0</v>
      </c>
      <c r="L21" s="75">
        <v>0</v>
      </c>
      <c r="M21" s="78">
        <v>0</v>
      </c>
      <c r="N21" s="78">
        <v>0</v>
      </c>
      <c r="O21" s="78">
        <v>0</v>
      </c>
      <c r="P21" s="78">
        <v>0</v>
      </c>
      <c r="Q21" s="79">
        <f t="shared" si="2"/>
        <v>0</v>
      </c>
      <c r="R21" s="10"/>
      <c r="S21" s="80"/>
      <c r="T21" s="81" t="s">
        <v>52</v>
      </c>
      <c r="V21" s="31">
        <f t="shared" si="3"/>
        <v>0</v>
      </c>
      <c r="X21" s="7"/>
      <c r="Y21" s="33"/>
      <c r="Z21" s="33"/>
      <c r="AA21" s="48">
        <f t="shared" si="4"/>
        <v>0</v>
      </c>
      <c r="AB21" s="48">
        <f t="shared" si="4"/>
        <v>0</v>
      </c>
      <c r="AC21" s="48">
        <f t="shared" si="4"/>
        <v>0</v>
      </c>
      <c r="AD21" s="48">
        <f t="shared" si="4"/>
        <v>0</v>
      </c>
      <c r="AE21" s="48">
        <f t="shared" si="4"/>
        <v>0</v>
      </c>
      <c r="AF21" s="48">
        <f t="shared" si="4"/>
        <v>0</v>
      </c>
      <c r="AG21" s="48">
        <f t="shared" si="4"/>
        <v>0</v>
      </c>
      <c r="AH21" s="48">
        <f t="shared" si="4"/>
        <v>0</v>
      </c>
      <c r="AI21" s="7"/>
    </row>
    <row r="22" spans="2:35" ht="15" x14ac:dyDescent="0.25">
      <c r="B22" s="70">
        <v>11</v>
      </c>
      <c r="C22" s="71" t="s">
        <v>59</v>
      </c>
      <c r="D22" s="72" t="s">
        <v>60</v>
      </c>
      <c r="E22" s="73" t="s">
        <v>38</v>
      </c>
      <c r="F22" s="74">
        <v>3</v>
      </c>
      <c r="G22" s="113">
        <v>1.43</v>
      </c>
      <c r="H22" s="115">
        <v>1.982</v>
      </c>
      <c r="I22" s="78">
        <v>1.508</v>
      </c>
      <c r="J22" s="264">
        <v>3.024</v>
      </c>
      <c r="K22" s="77">
        <v>0.83499999999999996</v>
      </c>
      <c r="L22" s="75">
        <v>0.81</v>
      </c>
      <c r="M22" s="78">
        <v>0.81799999999999995</v>
      </c>
      <c r="N22" s="78">
        <v>0.82599999999999996</v>
      </c>
      <c r="O22" s="78">
        <v>0.83399999999999996</v>
      </c>
      <c r="P22" s="78">
        <v>0.84199999999999997</v>
      </c>
      <c r="Q22" s="79">
        <f t="shared" si="2"/>
        <v>4.13</v>
      </c>
      <c r="R22" s="10"/>
      <c r="S22" s="80"/>
      <c r="T22" s="81" t="s">
        <v>52</v>
      </c>
      <c r="V22" s="31">
        <f t="shared" si="3"/>
        <v>0</v>
      </c>
      <c r="X22" s="7"/>
      <c r="Y22" s="33"/>
      <c r="Z22" s="33"/>
      <c r="AA22" s="48">
        <f t="shared" si="4"/>
        <v>0</v>
      </c>
      <c r="AB22" s="48">
        <f t="shared" si="4"/>
        <v>0</v>
      </c>
      <c r="AC22" s="48">
        <f t="shared" si="4"/>
        <v>0</v>
      </c>
      <c r="AD22" s="48">
        <f t="shared" si="4"/>
        <v>0</v>
      </c>
      <c r="AE22" s="48">
        <f t="shared" si="4"/>
        <v>0</v>
      </c>
      <c r="AF22" s="48">
        <f t="shared" si="4"/>
        <v>0</v>
      </c>
      <c r="AG22" s="48">
        <f t="shared" si="4"/>
        <v>0</v>
      </c>
      <c r="AH22" s="48">
        <f t="shared" si="4"/>
        <v>0</v>
      </c>
      <c r="AI22" s="7"/>
    </row>
    <row r="23" spans="2:35" ht="15.75" thickBot="1" x14ac:dyDescent="0.3">
      <c r="B23" s="70">
        <v>12</v>
      </c>
      <c r="C23" s="71" t="s">
        <v>61</v>
      </c>
      <c r="D23" s="72" t="s">
        <v>62</v>
      </c>
      <c r="E23" s="73" t="s">
        <v>38</v>
      </c>
      <c r="F23" s="74">
        <v>3</v>
      </c>
      <c r="G23" s="53">
        <v>0.189</v>
      </c>
      <c r="H23" s="54">
        <v>0.192</v>
      </c>
      <c r="I23" s="78">
        <v>6.3E-2</v>
      </c>
      <c r="J23" s="264">
        <v>0.16500000000000001</v>
      </c>
      <c r="K23" s="77">
        <v>0.92300000000000004</v>
      </c>
      <c r="L23" s="75">
        <v>0.89500000000000002</v>
      </c>
      <c r="M23" s="78">
        <v>0.90400000000000003</v>
      </c>
      <c r="N23" s="78">
        <v>0.91200000000000003</v>
      </c>
      <c r="O23" s="78">
        <v>0.92200000000000004</v>
      </c>
      <c r="P23" s="78">
        <v>0.93100000000000005</v>
      </c>
      <c r="Q23" s="79">
        <f t="shared" si="2"/>
        <v>4.5640000000000001</v>
      </c>
      <c r="R23" s="10"/>
      <c r="S23" s="80"/>
      <c r="T23" s="81" t="s">
        <v>52</v>
      </c>
      <c r="V23" s="31">
        <f t="shared" si="3"/>
        <v>0</v>
      </c>
      <c r="X23" s="7"/>
      <c r="Y23" s="33"/>
      <c r="Z23" s="33"/>
      <c r="AA23" s="48">
        <f t="shared" si="4"/>
        <v>0</v>
      </c>
      <c r="AB23" s="48">
        <f t="shared" si="4"/>
        <v>0</v>
      </c>
      <c r="AC23" s="48">
        <f t="shared" si="4"/>
        <v>0</v>
      </c>
      <c r="AD23" s="48">
        <f t="shared" si="4"/>
        <v>0</v>
      </c>
      <c r="AE23" s="48">
        <f t="shared" si="4"/>
        <v>0</v>
      </c>
      <c r="AF23" s="48">
        <f t="shared" si="4"/>
        <v>0</v>
      </c>
      <c r="AG23" s="48">
        <f t="shared" si="4"/>
        <v>0</v>
      </c>
      <c r="AH23" s="48">
        <f t="shared" si="4"/>
        <v>0</v>
      </c>
      <c r="AI23" s="7"/>
    </row>
    <row r="24" spans="2:35" ht="15.75" thickBot="1" x14ac:dyDescent="0.3">
      <c r="B24" s="92">
        <v>13</v>
      </c>
      <c r="C24" s="116" t="s">
        <v>63</v>
      </c>
      <c r="D24" s="117" t="s">
        <v>64</v>
      </c>
      <c r="E24" s="118" t="s">
        <v>38</v>
      </c>
      <c r="F24" s="119">
        <v>3</v>
      </c>
      <c r="G24" s="99">
        <f t="shared" ref="G24:P24" si="5">SUM(G18:G23)</f>
        <v>13.311999999999999</v>
      </c>
      <c r="H24" s="102">
        <f t="shared" si="5"/>
        <v>15.859</v>
      </c>
      <c r="I24" s="102">
        <f t="shared" si="5"/>
        <v>14.041000000000002</v>
      </c>
      <c r="J24" s="100">
        <f t="shared" si="5"/>
        <v>12.768999999999998</v>
      </c>
      <c r="K24" s="120">
        <f t="shared" si="5"/>
        <v>13.965999999999999</v>
      </c>
      <c r="L24" s="99">
        <f t="shared" si="5"/>
        <v>19.996999999999996</v>
      </c>
      <c r="M24" s="102">
        <f t="shared" si="5"/>
        <v>19.810000000000002</v>
      </c>
      <c r="N24" s="102">
        <f t="shared" si="5"/>
        <v>19.38</v>
      </c>
      <c r="O24" s="102">
        <f t="shared" si="5"/>
        <v>18.856999999999999</v>
      </c>
      <c r="P24" s="102">
        <f t="shared" si="5"/>
        <v>19.029</v>
      </c>
      <c r="Q24" s="103">
        <f t="shared" si="2"/>
        <v>97.072999999999993</v>
      </c>
      <c r="R24" s="10"/>
      <c r="S24" s="60" t="s">
        <v>65</v>
      </c>
      <c r="T24" s="61" t="s">
        <v>52</v>
      </c>
      <c r="V24" s="31"/>
      <c r="X24" s="121"/>
      <c r="Y24" s="33"/>
      <c r="Z24" s="33"/>
      <c r="AA24" s="33"/>
      <c r="AB24" s="33"/>
      <c r="AC24" s="33"/>
      <c r="AD24" s="33"/>
      <c r="AE24" s="33"/>
      <c r="AF24" s="33"/>
      <c r="AG24" s="33"/>
      <c r="AH24" s="33"/>
      <c r="AI24" s="121"/>
    </row>
    <row r="25" spans="2:35" ht="15.75" thickBot="1" x14ac:dyDescent="0.3">
      <c r="B25" s="104"/>
      <c r="C25" s="105"/>
      <c r="D25" s="66"/>
      <c r="E25" s="66"/>
      <c r="F25" s="66"/>
      <c r="G25" s="98"/>
      <c r="H25" s="98"/>
      <c r="I25" s="98"/>
      <c r="J25" s="106"/>
      <c r="K25" s="106"/>
      <c r="L25" s="106"/>
      <c r="M25" s="106"/>
      <c r="N25" s="106"/>
      <c r="O25" s="106"/>
      <c r="P25" s="106"/>
      <c r="Q25" s="106"/>
      <c r="R25" s="10"/>
      <c r="S25" s="122"/>
      <c r="T25" s="122"/>
      <c r="V25" s="31"/>
      <c r="X25" s="121"/>
      <c r="Y25" s="33"/>
      <c r="Z25" s="33"/>
      <c r="AA25" s="33"/>
      <c r="AB25" s="33"/>
      <c r="AC25" s="33"/>
      <c r="AD25" s="33"/>
      <c r="AE25" s="33"/>
      <c r="AF25" s="33"/>
      <c r="AG25" s="33"/>
      <c r="AH25" s="33"/>
      <c r="AI25" s="121"/>
    </row>
    <row r="26" spans="2:35" ht="15.75" thickBot="1" x14ac:dyDescent="0.3">
      <c r="B26" s="16" t="s">
        <v>66</v>
      </c>
      <c r="C26" s="34" t="s">
        <v>67</v>
      </c>
      <c r="D26" s="66"/>
      <c r="E26" s="66"/>
      <c r="F26" s="66"/>
      <c r="G26" s="98"/>
      <c r="H26" s="98"/>
      <c r="I26" s="98"/>
      <c r="J26" s="106"/>
      <c r="K26" s="106"/>
      <c r="L26" s="106"/>
      <c r="M26" s="106"/>
      <c r="N26" s="106"/>
      <c r="O26" s="106"/>
      <c r="P26" s="106"/>
      <c r="Q26" s="106"/>
      <c r="R26" s="10"/>
      <c r="S26" s="122"/>
      <c r="T26" s="122"/>
      <c r="V26" s="31"/>
      <c r="X26" s="121"/>
      <c r="Y26" s="33"/>
      <c r="Z26" s="33"/>
      <c r="AA26" s="33"/>
      <c r="AB26" s="33"/>
      <c r="AC26" s="33"/>
      <c r="AD26" s="33"/>
      <c r="AE26" s="33"/>
      <c r="AF26" s="33"/>
      <c r="AG26" s="33"/>
      <c r="AH26" s="33"/>
      <c r="AI26" s="121"/>
    </row>
    <row r="27" spans="2:35" ht="15.75" thickBot="1" x14ac:dyDescent="0.3">
      <c r="B27" s="35">
        <v>14</v>
      </c>
      <c r="C27" s="109" t="s">
        <v>68</v>
      </c>
      <c r="D27" s="64" t="s">
        <v>69</v>
      </c>
      <c r="E27" s="37" t="s">
        <v>38</v>
      </c>
      <c r="F27" s="38">
        <v>3</v>
      </c>
      <c r="G27" s="97"/>
      <c r="H27" s="98"/>
      <c r="I27" s="98"/>
      <c r="J27" s="106"/>
      <c r="K27" s="123"/>
      <c r="L27" s="39">
        <v>0</v>
      </c>
      <c r="M27" s="40">
        <v>0</v>
      </c>
      <c r="N27" s="40">
        <v>0</v>
      </c>
      <c r="O27" s="40">
        <v>0</v>
      </c>
      <c r="P27" s="40">
        <v>0</v>
      </c>
      <c r="Q27" s="69">
        <f>SUM(L27:P27)</f>
        <v>0</v>
      </c>
      <c r="R27" s="10"/>
      <c r="S27" s="46"/>
      <c r="T27" s="47"/>
      <c r="V27" s="31">
        <f xml:space="preserve"> IF( SUM( Y27:AH27 ) = 0, 0,$Y$5 )</f>
        <v>0</v>
      </c>
      <c r="X27" s="7"/>
      <c r="Y27" s="33"/>
      <c r="Z27" s="33"/>
      <c r="AA27" s="33"/>
      <c r="AB27" s="33"/>
      <c r="AC27" s="33"/>
      <c r="AD27" s="48">
        <f t="shared" ref="AD27:AH29" si="6" xml:space="preserve"> IF( ISNUMBER(L27), 0, 1 )</f>
        <v>0</v>
      </c>
      <c r="AE27" s="48">
        <f t="shared" si="6"/>
        <v>0</v>
      </c>
      <c r="AF27" s="48">
        <f t="shared" si="6"/>
        <v>0</v>
      </c>
      <c r="AG27" s="48">
        <f t="shared" si="6"/>
        <v>0</v>
      </c>
      <c r="AH27" s="48">
        <f t="shared" si="6"/>
        <v>0</v>
      </c>
      <c r="AI27" s="7"/>
    </row>
    <row r="28" spans="2:35" ht="15.75" thickBot="1" x14ac:dyDescent="0.3">
      <c r="B28" s="124">
        <v>15</v>
      </c>
      <c r="C28" s="125" t="s">
        <v>70</v>
      </c>
      <c r="D28" s="126" t="s">
        <v>71</v>
      </c>
      <c r="E28" s="127" t="s">
        <v>38</v>
      </c>
      <c r="F28" s="128">
        <v>3</v>
      </c>
      <c r="G28" s="129"/>
      <c r="H28" s="130"/>
      <c r="I28" s="39">
        <v>0</v>
      </c>
      <c r="J28" s="40">
        <v>0.30199999999999999</v>
      </c>
      <c r="K28" s="131">
        <v>0.30199999999999999</v>
      </c>
      <c r="L28" s="266">
        <v>0</v>
      </c>
      <c r="M28" s="266">
        <v>0</v>
      </c>
      <c r="N28" s="266">
        <v>0</v>
      </c>
      <c r="O28" s="266">
        <v>0</v>
      </c>
      <c r="P28" s="266">
        <v>0</v>
      </c>
      <c r="Q28" s="132">
        <f>SUM(L28:P28)</f>
        <v>0</v>
      </c>
      <c r="R28" s="10"/>
      <c r="S28" s="133"/>
      <c r="T28" s="134"/>
      <c r="V28" s="31">
        <f xml:space="preserve"> IF( SUM( Y28:AH28 ) = 0, 0,$Y$5 )</f>
        <v>0</v>
      </c>
      <c r="X28" s="7"/>
      <c r="Y28" s="33"/>
      <c r="Z28" s="33"/>
      <c r="AA28" s="48">
        <f t="shared" ref="AA28:AC29" si="7" xml:space="preserve"> IF( ISNUMBER(I28), 0, 1 )</f>
        <v>0</v>
      </c>
      <c r="AB28" s="48">
        <f t="shared" si="7"/>
        <v>0</v>
      </c>
      <c r="AC28" s="48">
        <f t="shared" si="7"/>
        <v>0</v>
      </c>
      <c r="AD28" s="48">
        <f t="shared" si="6"/>
        <v>0</v>
      </c>
      <c r="AE28" s="48">
        <f t="shared" si="6"/>
        <v>0</v>
      </c>
      <c r="AF28" s="48">
        <f t="shared" si="6"/>
        <v>0</v>
      </c>
      <c r="AG28" s="48">
        <f t="shared" si="6"/>
        <v>0</v>
      </c>
      <c r="AH28" s="48">
        <f t="shared" si="6"/>
        <v>0</v>
      </c>
      <c r="AI28" s="7"/>
    </row>
    <row r="29" spans="2:35" ht="15.75" thickBot="1" x14ac:dyDescent="0.3">
      <c r="B29" s="49">
        <v>16</v>
      </c>
      <c r="C29" s="50" t="s">
        <v>72</v>
      </c>
      <c r="D29" s="135" t="s">
        <v>73</v>
      </c>
      <c r="E29" s="51" t="s">
        <v>38</v>
      </c>
      <c r="F29" s="52">
        <v>3</v>
      </c>
      <c r="G29" s="136">
        <v>0</v>
      </c>
      <c r="H29" s="137">
        <v>0.14000000000000001</v>
      </c>
      <c r="I29" s="138">
        <v>7.0000000000000001E-3</v>
      </c>
      <c r="J29" s="138">
        <v>0.108</v>
      </c>
      <c r="K29" s="139">
        <v>0.111</v>
      </c>
      <c r="L29" s="53">
        <v>0.108</v>
      </c>
      <c r="M29" s="54">
        <v>0.109</v>
      </c>
      <c r="N29" s="54">
        <v>0.11</v>
      </c>
      <c r="O29" s="54">
        <v>0.111</v>
      </c>
      <c r="P29" s="54">
        <v>0.112</v>
      </c>
      <c r="Q29" s="140">
        <f>SUM(L29:P29)</f>
        <v>0.55000000000000004</v>
      </c>
      <c r="R29" s="10"/>
      <c r="S29" s="60"/>
      <c r="T29" s="61" t="s">
        <v>52</v>
      </c>
      <c r="V29" s="31">
        <f xml:space="preserve"> IF( SUM( Y29:AH29 ) = 0, 0,$Y$5 )</f>
        <v>0</v>
      </c>
      <c r="X29" s="7"/>
      <c r="Y29" s="48">
        <f xml:space="preserve"> IF( ISNUMBER(G29), 0, 1 )</f>
        <v>0</v>
      </c>
      <c r="Z29" s="48">
        <f xml:space="preserve"> IF( ISNUMBER(H29), 0, 1 )</f>
        <v>0</v>
      </c>
      <c r="AA29" s="48">
        <f t="shared" si="7"/>
        <v>0</v>
      </c>
      <c r="AB29" s="48">
        <f t="shared" si="7"/>
        <v>0</v>
      </c>
      <c r="AC29" s="48">
        <f t="shared" si="7"/>
        <v>0</v>
      </c>
      <c r="AD29" s="48">
        <f t="shared" si="6"/>
        <v>0</v>
      </c>
      <c r="AE29" s="48">
        <f t="shared" si="6"/>
        <v>0</v>
      </c>
      <c r="AF29" s="48">
        <f t="shared" si="6"/>
        <v>0</v>
      </c>
      <c r="AG29" s="48">
        <f t="shared" si="6"/>
        <v>0</v>
      </c>
      <c r="AH29" s="48">
        <f t="shared" si="6"/>
        <v>0</v>
      </c>
      <c r="AI29" s="7"/>
    </row>
    <row r="30" spans="2:35" ht="15.75" thickBot="1" x14ac:dyDescent="0.3">
      <c r="B30" s="10"/>
      <c r="C30" s="10"/>
      <c r="D30" s="10"/>
      <c r="E30" s="10"/>
      <c r="F30" s="10"/>
      <c r="G30" s="10"/>
      <c r="H30" s="10"/>
      <c r="I30" s="10"/>
      <c r="J30" s="10"/>
      <c r="K30" s="10"/>
      <c r="L30" s="10"/>
      <c r="M30" s="10"/>
      <c r="N30" s="10"/>
      <c r="O30" s="10"/>
      <c r="P30" s="10"/>
      <c r="Q30" s="10"/>
      <c r="R30" s="10"/>
      <c r="S30" s="63"/>
      <c r="T30" s="63"/>
      <c r="V30" s="31"/>
      <c r="X30" s="7"/>
      <c r="Y30" s="33"/>
      <c r="Z30" s="33"/>
      <c r="AA30" s="33"/>
      <c r="AB30" s="33"/>
      <c r="AC30" s="33"/>
      <c r="AD30" s="33"/>
      <c r="AE30" s="33"/>
      <c r="AF30" s="33"/>
      <c r="AG30" s="33"/>
      <c r="AH30" s="33"/>
      <c r="AI30" s="7"/>
    </row>
    <row r="31" spans="2:35" ht="15.75" thickBot="1" x14ac:dyDescent="0.3">
      <c r="B31" s="16" t="s">
        <v>74</v>
      </c>
      <c r="C31" s="34" t="s">
        <v>75</v>
      </c>
      <c r="D31" s="10"/>
      <c r="E31" s="10"/>
      <c r="F31" s="10"/>
      <c r="G31" s="10"/>
      <c r="H31" s="10"/>
      <c r="I31" s="10"/>
      <c r="J31" s="10"/>
      <c r="K31" s="10"/>
      <c r="L31" s="10"/>
      <c r="M31" s="10"/>
      <c r="N31" s="10"/>
      <c r="O31" s="10"/>
      <c r="P31" s="10"/>
      <c r="Q31" s="10"/>
      <c r="R31" s="10"/>
      <c r="S31" s="63"/>
      <c r="T31" s="63"/>
      <c r="V31" s="31"/>
      <c r="X31" s="121"/>
      <c r="Y31" s="33"/>
      <c r="Z31" s="33"/>
      <c r="AA31" s="33"/>
      <c r="AB31" s="33"/>
      <c r="AC31" s="33"/>
      <c r="AD31" s="33"/>
      <c r="AE31" s="33"/>
      <c r="AF31" s="33"/>
      <c r="AG31" s="33"/>
      <c r="AH31" s="33"/>
      <c r="AI31" s="121"/>
    </row>
    <row r="32" spans="2:35" ht="15" x14ac:dyDescent="0.25">
      <c r="B32" s="35">
        <v>17</v>
      </c>
      <c r="C32" s="36" t="s">
        <v>76</v>
      </c>
      <c r="D32" s="64" t="s">
        <v>77</v>
      </c>
      <c r="E32" s="37" t="s">
        <v>29</v>
      </c>
      <c r="F32" s="38">
        <v>3</v>
      </c>
      <c r="G32" s="39">
        <v>7.3</v>
      </c>
      <c r="H32" s="40">
        <v>8.31</v>
      </c>
      <c r="I32" s="41">
        <v>8.75</v>
      </c>
      <c r="J32" s="42">
        <v>8.7710000000000008</v>
      </c>
      <c r="K32" s="43">
        <v>8.9260000000000002</v>
      </c>
      <c r="L32" s="44">
        <v>9.4390000000000001</v>
      </c>
      <c r="M32" s="41">
        <v>10.007999999999999</v>
      </c>
      <c r="N32" s="41">
        <v>9.9250000000000007</v>
      </c>
      <c r="O32" s="41">
        <v>9.5299999999999994</v>
      </c>
      <c r="P32" s="41">
        <v>9.3409999999999993</v>
      </c>
      <c r="Q32" s="45">
        <f>SUM(L32:P32)</f>
        <v>48.243000000000002</v>
      </c>
      <c r="R32" s="10"/>
      <c r="S32" s="46" t="s">
        <v>78</v>
      </c>
      <c r="T32" s="47"/>
      <c r="V32" s="31">
        <f xml:space="preserve"> IF( SUM( Y32:AH32 ) = 0, 0,$Y$5 )</f>
        <v>0</v>
      </c>
      <c r="X32" s="7"/>
      <c r="Y32" s="48">
        <v>0</v>
      </c>
      <c r="Z32" s="48">
        <v>0</v>
      </c>
      <c r="AA32" s="33"/>
      <c r="AB32" s="33"/>
      <c r="AC32" s="33"/>
      <c r="AD32" s="33"/>
      <c r="AE32" s="33"/>
      <c r="AF32" s="33"/>
      <c r="AG32" s="33"/>
      <c r="AH32" s="33"/>
      <c r="AI32" s="7"/>
    </row>
    <row r="33" spans="2:35" ht="15.75" thickBot="1" x14ac:dyDescent="0.3">
      <c r="B33" s="49">
        <v>18</v>
      </c>
      <c r="C33" s="50" t="s">
        <v>79</v>
      </c>
      <c r="D33" s="135" t="s">
        <v>80</v>
      </c>
      <c r="E33" s="51" t="s">
        <v>29</v>
      </c>
      <c r="F33" s="52">
        <v>3</v>
      </c>
      <c r="G33" s="53">
        <v>0.45700000000000002</v>
      </c>
      <c r="H33" s="54">
        <v>0.59899999999999998</v>
      </c>
      <c r="I33" s="55">
        <v>0.377</v>
      </c>
      <c r="J33" s="56">
        <v>0.26</v>
      </c>
      <c r="K33" s="57">
        <v>0.26</v>
      </c>
      <c r="L33" s="58">
        <v>0.26</v>
      </c>
      <c r="M33" s="55">
        <v>0.26</v>
      </c>
      <c r="N33" s="55">
        <v>0.26</v>
      </c>
      <c r="O33" s="55">
        <v>0.26</v>
      </c>
      <c r="P33" s="55">
        <v>0.26</v>
      </c>
      <c r="Q33" s="59">
        <f>SUM(L33:P33)</f>
        <v>1.3</v>
      </c>
      <c r="R33" s="10"/>
      <c r="S33" s="60" t="s">
        <v>81</v>
      </c>
      <c r="T33" s="61"/>
      <c r="V33" s="31">
        <f xml:space="preserve"> IF( SUM( Y33:AH33 ) = 0, 0,$Y$5 )</f>
        <v>0</v>
      </c>
      <c r="X33" s="7"/>
      <c r="Y33" s="48">
        <v>0</v>
      </c>
      <c r="Z33" s="48">
        <v>0</v>
      </c>
      <c r="AA33" s="33"/>
      <c r="AB33" s="33"/>
      <c r="AC33" s="33"/>
      <c r="AD33" s="33"/>
      <c r="AE33" s="33"/>
      <c r="AF33" s="33"/>
      <c r="AG33" s="33"/>
      <c r="AH33" s="33"/>
      <c r="AI33" s="7"/>
    </row>
    <row r="34" spans="2:35" ht="15.75" thickBot="1" x14ac:dyDescent="0.3">
      <c r="B34" s="10"/>
      <c r="C34" s="10"/>
      <c r="D34" s="10"/>
      <c r="E34" s="10"/>
      <c r="F34" s="10"/>
      <c r="G34" s="10"/>
      <c r="H34" s="10"/>
      <c r="I34" s="10"/>
      <c r="J34" s="62"/>
      <c r="K34" s="62"/>
      <c r="L34" s="10"/>
      <c r="M34" s="10"/>
      <c r="N34" s="10"/>
      <c r="O34" s="10"/>
      <c r="P34" s="10"/>
      <c r="Q34" s="10"/>
      <c r="R34" s="10"/>
      <c r="S34" s="63"/>
      <c r="T34" s="63"/>
      <c r="V34" s="31"/>
      <c r="X34" s="7"/>
      <c r="Y34" s="33"/>
      <c r="Z34" s="33"/>
      <c r="AA34" s="33"/>
      <c r="AB34" s="33"/>
      <c r="AC34" s="33"/>
      <c r="AD34" s="33"/>
      <c r="AE34" s="33"/>
      <c r="AF34" s="33"/>
      <c r="AG34" s="33"/>
      <c r="AH34" s="33"/>
      <c r="AI34" s="7"/>
    </row>
    <row r="35" spans="2:35" ht="15.75" thickBot="1" x14ac:dyDescent="0.3">
      <c r="B35" s="16" t="s">
        <v>82</v>
      </c>
      <c r="C35" s="34" t="s">
        <v>83</v>
      </c>
      <c r="D35" s="10"/>
      <c r="E35" s="10"/>
      <c r="F35" s="10"/>
      <c r="G35" s="10"/>
      <c r="H35" s="10"/>
      <c r="I35" s="10"/>
      <c r="J35" s="62"/>
      <c r="K35" s="62"/>
      <c r="L35" s="10"/>
      <c r="M35" s="10"/>
      <c r="N35" s="10"/>
      <c r="O35" s="10"/>
      <c r="P35" s="10"/>
      <c r="Q35" s="10"/>
      <c r="R35" s="10"/>
      <c r="S35" s="63"/>
      <c r="T35" s="63"/>
      <c r="V35" s="31"/>
      <c r="X35" s="7"/>
      <c r="Y35" s="33"/>
      <c r="Z35" s="33"/>
      <c r="AA35" s="33"/>
      <c r="AB35" s="33"/>
      <c r="AC35" s="33"/>
      <c r="AD35" s="33"/>
      <c r="AE35" s="33"/>
      <c r="AF35" s="33"/>
      <c r="AG35" s="33"/>
      <c r="AH35" s="33"/>
      <c r="AI35" s="7"/>
    </row>
    <row r="36" spans="2:35" ht="15" x14ac:dyDescent="0.25">
      <c r="B36" s="35">
        <v>19</v>
      </c>
      <c r="C36" s="36" t="s">
        <v>84</v>
      </c>
      <c r="D36" s="64" t="s">
        <v>85</v>
      </c>
      <c r="E36" s="37" t="s">
        <v>38</v>
      </c>
      <c r="F36" s="38">
        <v>3</v>
      </c>
      <c r="G36" s="65"/>
      <c r="H36" s="141"/>
      <c r="I36" s="142">
        <v>0.63600000000000001</v>
      </c>
      <c r="J36" s="67">
        <v>1.35</v>
      </c>
      <c r="K36" s="68">
        <v>1.4059999999999999</v>
      </c>
      <c r="L36" s="39">
        <v>0.86499999999999999</v>
      </c>
      <c r="M36" s="40">
        <v>0.86499999999999999</v>
      </c>
      <c r="N36" s="40">
        <v>0.86499999999999999</v>
      </c>
      <c r="O36" s="40">
        <v>0.86499999999999999</v>
      </c>
      <c r="P36" s="40">
        <v>0.86499999999999999</v>
      </c>
      <c r="Q36" s="69">
        <f>SUM(L36:P36)</f>
        <v>4.3250000000000002</v>
      </c>
      <c r="R36" s="10"/>
      <c r="S36" s="46"/>
      <c r="T36" s="47" t="s">
        <v>86</v>
      </c>
      <c r="V36" s="31">
        <f xml:space="preserve"> IF( SUM( Y36:AH36 ) = 0, 0,$Y$5 )</f>
        <v>0</v>
      </c>
      <c r="X36" s="7"/>
      <c r="Y36" s="33"/>
      <c r="Z36" s="33"/>
      <c r="AA36" s="48">
        <v>0</v>
      </c>
      <c r="AB36" s="48">
        <v>0</v>
      </c>
      <c r="AC36" s="48">
        <v>0</v>
      </c>
      <c r="AD36" s="48">
        <v>0</v>
      </c>
      <c r="AE36" s="48">
        <v>0</v>
      </c>
      <c r="AF36" s="48">
        <v>0</v>
      </c>
      <c r="AG36" s="48">
        <v>0</v>
      </c>
      <c r="AH36" s="48">
        <v>0</v>
      </c>
      <c r="AI36" s="7"/>
    </row>
    <row r="37" spans="2:35" ht="15" x14ac:dyDescent="0.25">
      <c r="B37" s="70">
        <v>20</v>
      </c>
      <c r="C37" s="71" t="s">
        <v>87</v>
      </c>
      <c r="D37" s="72" t="s">
        <v>88</v>
      </c>
      <c r="E37" s="73" t="s">
        <v>38</v>
      </c>
      <c r="F37" s="74">
        <v>3</v>
      </c>
      <c r="G37" s="65"/>
      <c r="H37" s="141"/>
      <c r="I37" s="143">
        <v>0</v>
      </c>
      <c r="J37" s="76">
        <v>0</v>
      </c>
      <c r="K37" s="77">
        <v>0</v>
      </c>
      <c r="L37" s="75">
        <v>0</v>
      </c>
      <c r="M37" s="78">
        <v>0</v>
      </c>
      <c r="N37" s="78">
        <v>0</v>
      </c>
      <c r="O37" s="78">
        <v>0</v>
      </c>
      <c r="P37" s="78">
        <v>0</v>
      </c>
      <c r="Q37" s="79">
        <f>SUM(L37:P37)</f>
        <v>0</v>
      </c>
      <c r="R37" s="10"/>
      <c r="S37" s="80"/>
      <c r="T37" s="81"/>
      <c r="V37" s="31">
        <f xml:space="preserve"> IF( SUM( Y37:AH37 ) = 0, 0,$Y$5 )</f>
        <v>0</v>
      </c>
      <c r="X37" s="144"/>
      <c r="Y37" s="33"/>
      <c r="Z37" s="33"/>
      <c r="AA37" s="48">
        <v>0</v>
      </c>
      <c r="AB37" s="48">
        <v>0</v>
      </c>
      <c r="AC37" s="48">
        <v>0</v>
      </c>
      <c r="AD37" s="48">
        <v>0</v>
      </c>
      <c r="AE37" s="48">
        <v>0</v>
      </c>
      <c r="AF37" s="48">
        <v>0</v>
      </c>
      <c r="AG37" s="48">
        <v>0</v>
      </c>
      <c r="AH37" s="48">
        <v>0</v>
      </c>
      <c r="AI37" s="144"/>
    </row>
    <row r="38" spans="2:35" ht="15" x14ac:dyDescent="0.25">
      <c r="B38" s="82">
        <v>21</v>
      </c>
      <c r="C38" s="83" t="s">
        <v>40</v>
      </c>
      <c r="D38" s="84" t="s">
        <v>89</v>
      </c>
      <c r="E38" s="73" t="s">
        <v>38</v>
      </c>
      <c r="F38" s="74">
        <v>3</v>
      </c>
      <c r="G38" s="65"/>
      <c r="H38" s="141"/>
      <c r="I38" s="145">
        <v>0</v>
      </c>
      <c r="J38" s="88">
        <v>0</v>
      </c>
      <c r="K38" s="89">
        <v>0</v>
      </c>
      <c r="L38" s="87">
        <v>0.86499999999999999</v>
      </c>
      <c r="M38" s="90">
        <v>0.86499999999999999</v>
      </c>
      <c r="N38" s="90">
        <v>0.86499999999999999</v>
      </c>
      <c r="O38" s="90">
        <v>0.86499999999999999</v>
      </c>
      <c r="P38" s="90">
        <v>0.86499999999999999</v>
      </c>
      <c r="Q38" s="79">
        <f>SUM(L38:P38)</f>
        <v>4.3250000000000002</v>
      </c>
      <c r="R38" s="10"/>
      <c r="S38" s="80"/>
      <c r="T38" s="81"/>
      <c r="V38" s="31">
        <f xml:space="preserve"> IF( SUM( Y38:AH38 ) = 0, 0,$Y$5 )</f>
        <v>0</v>
      </c>
      <c r="X38" s="144"/>
      <c r="Y38" s="33"/>
      <c r="Z38" s="33"/>
      <c r="AA38" s="48">
        <v>0</v>
      </c>
      <c r="AB38" s="48">
        <v>0</v>
      </c>
      <c r="AC38" s="48">
        <v>0</v>
      </c>
      <c r="AD38" s="48">
        <v>0</v>
      </c>
      <c r="AE38" s="48">
        <v>0</v>
      </c>
      <c r="AF38" s="48">
        <v>0</v>
      </c>
      <c r="AG38" s="48">
        <v>0</v>
      </c>
      <c r="AH38" s="48">
        <v>0</v>
      </c>
      <c r="AI38" s="144"/>
    </row>
    <row r="39" spans="2:35" ht="15.75" thickBot="1" x14ac:dyDescent="0.3">
      <c r="B39" s="82">
        <v>22</v>
      </c>
      <c r="C39" s="83" t="s">
        <v>42</v>
      </c>
      <c r="D39" s="84" t="s">
        <v>90</v>
      </c>
      <c r="E39" s="85" t="s">
        <v>38</v>
      </c>
      <c r="F39" s="86">
        <v>3</v>
      </c>
      <c r="G39" s="65"/>
      <c r="H39" s="141"/>
      <c r="I39" s="145">
        <v>0</v>
      </c>
      <c r="J39" s="88">
        <v>0</v>
      </c>
      <c r="K39" s="89">
        <v>0</v>
      </c>
      <c r="L39" s="87">
        <v>0</v>
      </c>
      <c r="M39" s="90">
        <v>0</v>
      </c>
      <c r="N39" s="90">
        <v>0</v>
      </c>
      <c r="O39" s="90">
        <v>0</v>
      </c>
      <c r="P39" s="90">
        <v>0</v>
      </c>
      <c r="Q39" s="91">
        <f>SUM(L39:P39)</f>
        <v>0</v>
      </c>
      <c r="R39" s="10"/>
      <c r="S39" s="80"/>
      <c r="T39" s="81"/>
      <c r="V39" s="31">
        <f xml:space="preserve"> IF( SUM( Y39:AH39 ) = 0, 0,$Y$5 )</f>
        <v>0</v>
      </c>
      <c r="X39" s="144"/>
      <c r="Y39" s="33"/>
      <c r="Z39" s="33"/>
      <c r="AA39" s="48">
        <v>0</v>
      </c>
      <c r="AB39" s="48">
        <v>0</v>
      </c>
      <c r="AC39" s="48">
        <v>0</v>
      </c>
      <c r="AD39" s="48">
        <v>0</v>
      </c>
      <c r="AE39" s="48">
        <v>0</v>
      </c>
      <c r="AF39" s="48">
        <v>0</v>
      </c>
      <c r="AG39" s="48">
        <v>0</v>
      </c>
      <c r="AH39" s="48">
        <v>0</v>
      </c>
      <c r="AI39" s="144"/>
    </row>
    <row r="40" spans="2:35" ht="15.75" thickBot="1" x14ac:dyDescent="0.3">
      <c r="B40" s="92">
        <v>23</v>
      </c>
      <c r="C40" s="93" t="s">
        <v>91</v>
      </c>
      <c r="D40" s="94" t="s">
        <v>92</v>
      </c>
      <c r="E40" s="95" t="s">
        <v>38</v>
      </c>
      <c r="F40" s="96">
        <v>3</v>
      </c>
      <c r="G40" s="97"/>
      <c r="H40" s="146"/>
      <c r="I40" s="100">
        <f t="shared" ref="I40:P40" si="8">SUM(I36:I39)</f>
        <v>0.63600000000000001</v>
      </c>
      <c r="J40" s="100">
        <f t="shared" si="8"/>
        <v>1.35</v>
      </c>
      <c r="K40" s="101">
        <f t="shared" si="8"/>
        <v>1.4059999999999999</v>
      </c>
      <c r="L40" s="99">
        <f t="shared" si="8"/>
        <v>1.73</v>
      </c>
      <c r="M40" s="102">
        <f t="shared" si="8"/>
        <v>1.73</v>
      </c>
      <c r="N40" s="102">
        <f t="shared" si="8"/>
        <v>1.73</v>
      </c>
      <c r="O40" s="102">
        <f t="shared" si="8"/>
        <v>1.73</v>
      </c>
      <c r="P40" s="102">
        <f t="shared" si="8"/>
        <v>1.73</v>
      </c>
      <c r="Q40" s="103">
        <f>SUM(L40:P40)</f>
        <v>8.65</v>
      </c>
      <c r="R40" s="10"/>
      <c r="S40" s="60" t="s">
        <v>93</v>
      </c>
      <c r="T40" s="61" t="s">
        <v>94</v>
      </c>
      <c r="V40" s="31"/>
      <c r="X40" s="144"/>
      <c r="Y40" s="33"/>
      <c r="Z40" s="33"/>
      <c r="AA40" s="33"/>
      <c r="AB40" s="33"/>
      <c r="AC40" s="33"/>
      <c r="AD40" s="33"/>
      <c r="AE40" s="33"/>
      <c r="AF40" s="33"/>
      <c r="AG40" s="33"/>
      <c r="AH40" s="33"/>
      <c r="AI40" s="144"/>
    </row>
    <row r="41" spans="2:35" ht="15.75" thickBot="1" x14ac:dyDescent="0.3">
      <c r="B41" s="104"/>
      <c r="C41" s="105"/>
      <c r="D41" s="66"/>
      <c r="E41" s="66"/>
      <c r="F41" s="66"/>
      <c r="G41" s="66"/>
      <c r="H41" s="66"/>
      <c r="I41" s="66"/>
      <c r="J41" s="106"/>
      <c r="K41" s="106"/>
      <c r="L41" s="106"/>
      <c r="M41" s="106"/>
      <c r="N41" s="106"/>
      <c r="O41" s="106"/>
      <c r="P41" s="106"/>
      <c r="Q41" s="106"/>
      <c r="R41" s="10"/>
      <c r="S41" s="63"/>
      <c r="T41" s="63"/>
      <c r="V41" s="31"/>
      <c r="X41" s="144"/>
      <c r="Y41" s="33"/>
      <c r="Z41" s="33"/>
      <c r="AA41" s="33"/>
      <c r="AB41" s="33"/>
      <c r="AC41" s="33"/>
      <c r="AD41" s="33"/>
      <c r="AE41" s="33"/>
      <c r="AF41" s="33"/>
      <c r="AG41" s="33"/>
      <c r="AH41" s="33"/>
      <c r="AI41" s="144"/>
    </row>
    <row r="42" spans="2:35" ht="15.75" thickBot="1" x14ac:dyDescent="0.3">
      <c r="B42" s="16" t="s">
        <v>95</v>
      </c>
      <c r="C42" s="34" t="s">
        <v>96</v>
      </c>
      <c r="D42" s="10"/>
      <c r="E42" s="10"/>
      <c r="F42" s="10"/>
      <c r="G42" s="10"/>
      <c r="H42" s="10"/>
      <c r="I42" s="10"/>
      <c r="J42" s="107"/>
      <c r="K42" s="107"/>
      <c r="L42" s="108"/>
      <c r="M42" s="108"/>
      <c r="N42" s="108"/>
      <c r="O42" s="108"/>
      <c r="P42" s="108"/>
      <c r="Q42" s="108"/>
      <c r="R42" s="10"/>
      <c r="S42" s="63"/>
      <c r="T42" s="63"/>
      <c r="V42" s="31"/>
      <c r="X42" s="144"/>
      <c r="Y42" s="33"/>
      <c r="Z42" s="33"/>
      <c r="AA42" s="33"/>
      <c r="AB42" s="33"/>
      <c r="AC42" s="33"/>
      <c r="AD42" s="33"/>
      <c r="AE42" s="33"/>
      <c r="AF42" s="33"/>
      <c r="AG42" s="33"/>
      <c r="AH42" s="33"/>
      <c r="AI42" s="144"/>
    </row>
    <row r="43" spans="2:35" ht="15.75" thickBot="1" x14ac:dyDescent="0.3">
      <c r="B43" s="70">
        <v>24</v>
      </c>
      <c r="C43" s="71" t="s">
        <v>53</v>
      </c>
      <c r="D43" s="64" t="s">
        <v>97</v>
      </c>
      <c r="E43" s="37" t="s">
        <v>38</v>
      </c>
      <c r="F43" s="38">
        <v>3</v>
      </c>
      <c r="G43" s="110">
        <v>2.9849999999999999</v>
      </c>
      <c r="H43" s="147">
        <v>3.633</v>
      </c>
      <c r="I43" s="40">
        <v>3.851</v>
      </c>
      <c r="J43" s="263">
        <v>1.835</v>
      </c>
      <c r="K43" s="68">
        <v>1.63</v>
      </c>
      <c r="L43" s="39">
        <v>1.73</v>
      </c>
      <c r="M43" s="40">
        <v>1.73</v>
      </c>
      <c r="N43" s="40">
        <v>1.73</v>
      </c>
      <c r="O43" s="40">
        <v>1.73</v>
      </c>
      <c r="P43" s="40">
        <v>1.73</v>
      </c>
      <c r="Q43" s="69">
        <f t="shared" ref="Q43:Q48" si="9">SUM(L43:P43)</f>
        <v>8.65</v>
      </c>
      <c r="R43" s="10"/>
      <c r="S43" s="46"/>
      <c r="T43" s="47" t="s">
        <v>52</v>
      </c>
      <c r="V43" s="31">
        <f xml:space="preserve"> IF( SUM( Y43:AH43 ) = 0, 0,$Y$5 )</f>
        <v>0</v>
      </c>
      <c r="X43" s="144"/>
      <c r="Y43" s="33"/>
      <c r="Z43" s="33"/>
      <c r="AA43" s="48">
        <v>0</v>
      </c>
      <c r="AB43" s="48">
        <v>0</v>
      </c>
      <c r="AC43" s="48">
        <v>0</v>
      </c>
      <c r="AD43" s="48">
        <v>0</v>
      </c>
      <c r="AE43" s="48">
        <v>0</v>
      </c>
      <c r="AF43" s="48">
        <v>0</v>
      </c>
      <c r="AG43" s="48">
        <v>0</v>
      </c>
      <c r="AH43" s="48">
        <v>0</v>
      </c>
      <c r="AI43" s="144"/>
    </row>
    <row r="44" spans="2:35" ht="15.75" thickBot="1" x14ac:dyDescent="0.3">
      <c r="B44" s="70">
        <v>25</v>
      </c>
      <c r="C44" s="71" t="s">
        <v>98</v>
      </c>
      <c r="D44" s="72" t="s">
        <v>99</v>
      </c>
      <c r="E44" s="73" t="s">
        <v>38</v>
      </c>
      <c r="F44" s="74">
        <v>3</v>
      </c>
      <c r="G44" s="148">
        <v>1.786</v>
      </c>
      <c r="H44" s="114">
        <v>2.0259999999999998</v>
      </c>
      <c r="I44" s="78">
        <v>1.919</v>
      </c>
      <c r="J44" s="263">
        <v>0.498</v>
      </c>
      <c r="K44" s="77">
        <v>2.0369999999999999</v>
      </c>
      <c r="L44" s="265">
        <v>1.72</v>
      </c>
      <c r="M44" s="265">
        <v>1.72</v>
      </c>
      <c r="N44" s="265">
        <v>1.72</v>
      </c>
      <c r="O44" s="265">
        <v>1.72</v>
      </c>
      <c r="P44" s="265">
        <v>1.72</v>
      </c>
      <c r="Q44" s="79">
        <f t="shared" si="9"/>
        <v>8.6</v>
      </c>
      <c r="R44" s="10"/>
      <c r="S44" s="80"/>
      <c r="T44" s="81" t="s">
        <v>52</v>
      </c>
      <c r="V44" s="31">
        <f xml:space="preserve"> IF( SUM( Y44:AH44 ) = 0, 0,$Y$5 )</f>
        <v>0</v>
      </c>
      <c r="X44" s="144"/>
      <c r="Y44" s="33"/>
      <c r="Z44" s="33"/>
      <c r="AA44" s="48">
        <v>0</v>
      </c>
      <c r="AB44" s="48">
        <v>0</v>
      </c>
      <c r="AC44" s="48">
        <v>0</v>
      </c>
      <c r="AD44" s="48">
        <v>0</v>
      </c>
      <c r="AE44" s="48">
        <v>0</v>
      </c>
      <c r="AF44" s="48">
        <v>0</v>
      </c>
      <c r="AG44" s="48">
        <v>0</v>
      </c>
      <c r="AH44" s="48">
        <v>0</v>
      </c>
      <c r="AI44" s="144"/>
    </row>
    <row r="45" spans="2:35" ht="15.75" thickBot="1" x14ac:dyDescent="0.3">
      <c r="B45" s="70">
        <v>26</v>
      </c>
      <c r="C45" s="71" t="s">
        <v>57</v>
      </c>
      <c r="D45" s="72" t="s">
        <v>100</v>
      </c>
      <c r="E45" s="73" t="s">
        <v>38</v>
      </c>
      <c r="F45" s="74">
        <v>3</v>
      </c>
      <c r="G45" s="87">
        <v>0</v>
      </c>
      <c r="H45" s="90">
        <v>0</v>
      </c>
      <c r="I45" s="78">
        <v>0</v>
      </c>
      <c r="J45" s="263">
        <v>0.84699999999999998</v>
      </c>
      <c r="K45" s="77">
        <v>0</v>
      </c>
      <c r="L45" s="75">
        <v>0</v>
      </c>
      <c r="M45" s="78">
        <v>0</v>
      </c>
      <c r="N45" s="78">
        <v>0</v>
      </c>
      <c r="O45" s="78">
        <v>0</v>
      </c>
      <c r="P45" s="78">
        <v>0</v>
      </c>
      <c r="Q45" s="79">
        <f t="shared" si="9"/>
        <v>0</v>
      </c>
      <c r="R45" s="10"/>
      <c r="S45" s="80"/>
      <c r="T45" s="81" t="s">
        <v>52</v>
      </c>
      <c r="V45" s="31">
        <f xml:space="preserve"> IF( SUM( Y45:AH45 ) = 0, 0,$Y$5 )</f>
        <v>0</v>
      </c>
      <c r="X45" s="144"/>
      <c r="Y45" s="33"/>
      <c r="Z45" s="33"/>
      <c r="AA45" s="48">
        <v>0</v>
      </c>
      <c r="AB45" s="48">
        <v>0</v>
      </c>
      <c r="AC45" s="48">
        <v>0</v>
      </c>
      <c r="AD45" s="48">
        <v>0</v>
      </c>
      <c r="AE45" s="48">
        <v>0</v>
      </c>
      <c r="AF45" s="48">
        <v>0</v>
      </c>
      <c r="AG45" s="48">
        <v>0</v>
      </c>
      <c r="AH45" s="48">
        <v>0</v>
      </c>
      <c r="AI45" s="121"/>
    </row>
    <row r="46" spans="2:35" ht="15.75" thickBot="1" x14ac:dyDescent="0.3">
      <c r="B46" s="70">
        <v>27</v>
      </c>
      <c r="C46" s="71" t="s">
        <v>59</v>
      </c>
      <c r="D46" s="72" t="s">
        <v>101</v>
      </c>
      <c r="E46" s="73" t="s">
        <v>38</v>
      </c>
      <c r="F46" s="74">
        <v>3</v>
      </c>
      <c r="G46" s="113">
        <v>7.3049999999999997</v>
      </c>
      <c r="H46" s="114">
        <v>0.69299999999999995</v>
      </c>
      <c r="I46" s="78">
        <v>0.28899999999999998</v>
      </c>
      <c r="J46" s="263">
        <v>0.66100000000000003</v>
      </c>
      <c r="K46" s="77">
        <v>0.26700000000000002</v>
      </c>
      <c r="L46" s="75">
        <v>0.25900000000000001</v>
      </c>
      <c r="M46" s="78">
        <v>0.26200000000000001</v>
      </c>
      <c r="N46" s="78">
        <v>0.26400000000000001</v>
      </c>
      <c r="O46" s="78">
        <v>0.26700000000000002</v>
      </c>
      <c r="P46" s="78">
        <v>0.26900000000000002</v>
      </c>
      <c r="Q46" s="79">
        <f t="shared" si="9"/>
        <v>1.3210000000000002</v>
      </c>
      <c r="R46" s="10"/>
      <c r="S46" s="80"/>
      <c r="T46" s="81" t="s">
        <v>52</v>
      </c>
      <c r="V46" s="31">
        <f xml:space="preserve"> IF( SUM( Y46:AH46 ) = 0, 0,$Y$5 )</f>
        <v>0</v>
      </c>
      <c r="X46" s="144"/>
      <c r="Y46" s="33"/>
      <c r="Z46" s="33"/>
      <c r="AA46" s="48">
        <v>0</v>
      </c>
      <c r="AB46" s="48">
        <v>0</v>
      </c>
      <c r="AC46" s="48">
        <v>0</v>
      </c>
      <c r="AD46" s="48">
        <v>0</v>
      </c>
      <c r="AE46" s="48">
        <v>0</v>
      </c>
      <c r="AF46" s="48">
        <v>0</v>
      </c>
      <c r="AG46" s="48">
        <v>0</v>
      </c>
      <c r="AH46" s="48">
        <v>0</v>
      </c>
      <c r="AI46" s="121"/>
    </row>
    <row r="47" spans="2:35" ht="15.75" thickBot="1" x14ac:dyDescent="0.3">
      <c r="B47" s="70">
        <v>28</v>
      </c>
      <c r="C47" s="71" t="s">
        <v>61</v>
      </c>
      <c r="D47" s="72" t="s">
        <v>102</v>
      </c>
      <c r="E47" s="73" t="s">
        <v>38</v>
      </c>
      <c r="F47" s="74">
        <v>3</v>
      </c>
      <c r="G47" s="53">
        <v>0.999</v>
      </c>
      <c r="H47" s="54">
        <v>-0.59499999999999997</v>
      </c>
      <c r="I47" s="78">
        <v>0.36299999999999999</v>
      </c>
      <c r="J47" s="263">
        <v>0.59499999999999997</v>
      </c>
      <c r="K47" s="77">
        <v>0.52500000000000002</v>
      </c>
      <c r="L47" s="75">
        <v>0.51</v>
      </c>
      <c r="M47" s="78">
        <v>0.51500000000000001</v>
      </c>
      <c r="N47" s="78">
        <v>0.52</v>
      </c>
      <c r="O47" s="78">
        <v>0.52500000000000002</v>
      </c>
      <c r="P47" s="78">
        <v>0.53100000000000003</v>
      </c>
      <c r="Q47" s="79">
        <f t="shared" si="9"/>
        <v>2.601</v>
      </c>
      <c r="R47" s="10"/>
      <c r="S47" s="80"/>
      <c r="T47" s="81" t="s">
        <v>52</v>
      </c>
      <c r="V47" s="31">
        <f xml:space="preserve"> IF( SUM( Y47:AH47 ) = 0, 0,$Y$5 )</f>
        <v>0</v>
      </c>
      <c r="X47" s="144"/>
      <c r="Y47" s="33"/>
      <c r="Z47" s="33"/>
      <c r="AA47" s="48">
        <v>0</v>
      </c>
      <c r="AB47" s="48">
        <v>0</v>
      </c>
      <c r="AC47" s="48">
        <v>0</v>
      </c>
      <c r="AD47" s="48">
        <v>0</v>
      </c>
      <c r="AE47" s="48">
        <v>0</v>
      </c>
      <c r="AF47" s="48">
        <v>0</v>
      </c>
      <c r="AG47" s="48">
        <v>0</v>
      </c>
      <c r="AH47" s="48">
        <v>0</v>
      </c>
      <c r="AI47" s="121"/>
    </row>
    <row r="48" spans="2:35" ht="15.75" thickBot="1" x14ac:dyDescent="0.3">
      <c r="B48" s="92">
        <v>29</v>
      </c>
      <c r="C48" s="116" t="s">
        <v>103</v>
      </c>
      <c r="D48" s="117" t="s">
        <v>104</v>
      </c>
      <c r="E48" s="118" t="s">
        <v>38</v>
      </c>
      <c r="F48" s="119">
        <v>3</v>
      </c>
      <c r="G48" s="99">
        <f>SUM(G43:G47)</f>
        <v>13.075000000000001</v>
      </c>
      <c r="H48" s="102">
        <f>SUM(H43:H47)</f>
        <v>5.7569999999999997</v>
      </c>
      <c r="I48" s="102">
        <f>SUM(I43:I47)</f>
        <v>6.4219999999999988</v>
      </c>
      <c r="J48" s="100">
        <f t="shared" ref="J48:P48" si="10">SUM(J43:J47)</f>
        <v>4.4359999999999999</v>
      </c>
      <c r="K48" s="120">
        <f t="shared" si="10"/>
        <v>4.4589999999999996</v>
      </c>
      <c r="L48" s="99">
        <f t="shared" si="10"/>
        <v>4.2190000000000003</v>
      </c>
      <c r="M48" s="102">
        <f t="shared" si="10"/>
        <v>4.2270000000000003</v>
      </c>
      <c r="N48" s="102">
        <f t="shared" si="10"/>
        <v>4.234</v>
      </c>
      <c r="O48" s="102">
        <f t="shared" si="10"/>
        <v>4.242</v>
      </c>
      <c r="P48" s="102">
        <f t="shared" si="10"/>
        <v>4.25</v>
      </c>
      <c r="Q48" s="103">
        <f t="shared" si="9"/>
        <v>21.172000000000001</v>
      </c>
      <c r="R48" s="10"/>
      <c r="S48" s="60" t="s">
        <v>105</v>
      </c>
      <c r="T48" s="61" t="s">
        <v>52</v>
      </c>
      <c r="V48" s="31"/>
      <c r="X48" s="149"/>
      <c r="Y48" s="33"/>
      <c r="Z48" s="33"/>
      <c r="AA48" s="33"/>
      <c r="AB48" s="33"/>
      <c r="AC48" s="33"/>
      <c r="AD48" s="33"/>
      <c r="AE48" s="33"/>
      <c r="AF48" s="33"/>
      <c r="AG48" s="33"/>
      <c r="AH48" s="33"/>
      <c r="AI48" s="149"/>
    </row>
    <row r="49" spans="1:35" ht="15.75" thickBot="1" x14ac:dyDescent="0.3">
      <c r="B49" s="104"/>
      <c r="C49" s="105"/>
      <c r="D49" s="66"/>
      <c r="E49" s="66"/>
      <c r="F49" s="66"/>
      <c r="G49" s="98"/>
      <c r="H49" s="98"/>
      <c r="I49" s="98"/>
      <c r="J49" s="106"/>
      <c r="K49" s="106"/>
      <c r="L49" s="106"/>
      <c r="M49" s="106"/>
      <c r="N49" s="106"/>
      <c r="O49" s="106"/>
      <c r="P49" s="106"/>
      <c r="Q49" s="106"/>
      <c r="R49" s="10"/>
      <c r="S49" s="122"/>
      <c r="T49" s="122"/>
      <c r="V49" s="31"/>
      <c r="X49" s="149"/>
      <c r="Y49" s="33"/>
      <c r="Z49" s="33"/>
      <c r="AA49" s="33"/>
      <c r="AB49" s="33"/>
      <c r="AC49" s="33"/>
      <c r="AD49" s="33"/>
      <c r="AE49" s="33"/>
      <c r="AF49" s="33"/>
      <c r="AG49" s="33"/>
      <c r="AH49" s="33"/>
      <c r="AI49" s="149"/>
    </row>
    <row r="50" spans="1:35" ht="15.75" thickBot="1" x14ac:dyDescent="0.3">
      <c r="B50" s="16" t="s">
        <v>106</v>
      </c>
      <c r="C50" s="34" t="s">
        <v>67</v>
      </c>
      <c r="D50" s="66"/>
      <c r="E50" s="66"/>
      <c r="F50" s="66"/>
      <c r="G50" s="98"/>
      <c r="H50" s="98"/>
      <c r="I50" s="98"/>
      <c r="J50" s="106"/>
      <c r="K50" s="106"/>
      <c r="L50" s="106"/>
      <c r="M50" s="106"/>
      <c r="N50" s="106"/>
      <c r="O50" s="106"/>
      <c r="P50" s="106"/>
      <c r="Q50" s="106"/>
      <c r="R50" s="10"/>
      <c r="S50" s="122"/>
      <c r="T50" s="122"/>
      <c r="V50" s="31"/>
      <c r="X50" s="149"/>
      <c r="Y50" s="33"/>
      <c r="Z50" s="33"/>
      <c r="AA50" s="33"/>
      <c r="AB50" s="33"/>
      <c r="AC50" s="33"/>
      <c r="AD50" s="33"/>
      <c r="AE50" s="33"/>
      <c r="AF50" s="33"/>
      <c r="AG50" s="33"/>
      <c r="AH50" s="33"/>
      <c r="AI50" s="149"/>
    </row>
    <row r="51" spans="1:35" ht="15.75" thickBot="1" x14ac:dyDescent="0.3">
      <c r="B51" s="35">
        <v>30</v>
      </c>
      <c r="C51" s="109" t="s">
        <v>107</v>
      </c>
      <c r="D51" s="64" t="s">
        <v>108</v>
      </c>
      <c r="E51" s="37" t="s">
        <v>38</v>
      </c>
      <c r="F51" s="38">
        <v>3</v>
      </c>
      <c r="G51" s="150"/>
      <c r="H51" s="106"/>
      <c r="I51" s="106"/>
      <c r="J51" s="106"/>
      <c r="K51" s="123"/>
      <c r="L51" s="39">
        <v>0</v>
      </c>
      <c r="M51" s="40">
        <v>0</v>
      </c>
      <c r="N51" s="40">
        <v>0</v>
      </c>
      <c r="O51" s="40">
        <v>0</v>
      </c>
      <c r="P51" s="40">
        <v>0</v>
      </c>
      <c r="Q51" s="69">
        <f>SUM(L51:P51)</f>
        <v>0</v>
      </c>
      <c r="R51" s="10"/>
      <c r="S51" s="46"/>
      <c r="T51" s="47"/>
      <c r="V51" s="31"/>
      <c r="X51" s="144"/>
      <c r="Y51" s="33"/>
      <c r="Z51" s="33"/>
      <c r="AA51" s="33"/>
      <c r="AB51" s="33"/>
      <c r="AC51" s="33"/>
      <c r="AD51" s="48">
        <v>0</v>
      </c>
      <c r="AE51" s="48">
        <v>0</v>
      </c>
      <c r="AF51" s="48">
        <v>0</v>
      </c>
      <c r="AG51" s="48">
        <v>0</v>
      </c>
      <c r="AH51" s="48">
        <v>0</v>
      </c>
      <c r="AI51" s="149"/>
    </row>
    <row r="52" spans="1:35" ht="15.75" thickBot="1" x14ac:dyDescent="0.3">
      <c r="B52" s="124">
        <v>31</v>
      </c>
      <c r="C52" s="125" t="s">
        <v>109</v>
      </c>
      <c r="D52" s="126" t="s">
        <v>110</v>
      </c>
      <c r="E52" s="127" t="s">
        <v>38</v>
      </c>
      <c r="F52" s="128">
        <v>3</v>
      </c>
      <c r="G52" s="151"/>
      <c r="H52" s="152"/>
      <c r="I52" s="39">
        <v>0</v>
      </c>
      <c r="J52" s="40">
        <v>0.84</v>
      </c>
      <c r="K52" s="131">
        <v>0.84</v>
      </c>
      <c r="L52" s="266">
        <v>0</v>
      </c>
      <c r="M52" s="266">
        <v>0</v>
      </c>
      <c r="N52" s="266">
        <v>0</v>
      </c>
      <c r="O52" s="266">
        <v>0</v>
      </c>
      <c r="P52" s="266">
        <v>0</v>
      </c>
      <c r="Q52" s="132">
        <f>SUM(L52:P52)</f>
        <v>0</v>
      </c>
      <c r="R52" s="10"/>
      <c r="S52" s="133"/>
      <c r="T52" s="134"/>
      <c r="V52" s="31"/>
      <c r="X52" s="144"/>
      <c r="Y52" s="33"/>
      <c r="Z52" s="33"/>
      <c r="AA52" s="48">
        <v>0</v>
      </c>
      <c r="AB52" s="48">
        <v>0</v>
      </c>
      <c r="AC52" s="48">
        <v>0</v>
      </c>
      <c r="AD52" s="48">
        <v>0</v>
      </c>
      <c r="AE52" s="48">
        <v>0</v>
      </c>
      <c r="AF52" s="48">
        <v>0</v>
      </c>
      <c r="AG52" s="48">
        <v>0</v>
      </c>
      <c r="AH52" s="48">
        <v>0</v>
      </c>
      <c r="AI52" s="149"/>
    </row>
    <row r="53" spans="1:35" ht="15.75" thickBot="1" x14ac:dyDescent="0.3">
      <c r="B53" s="49">
        <v>32</v>
      </c>
      <c r="C53" s="50" t="s">
        <v>111</v>
      </c>
      <c r="D53" s="135" t="s">
        <v>112</v>
      </c>
      <c r="E53" s="51" t="s">
        <v>38</v>
      </c>
      <c r="F53" s="52">
        <v>3</v>
      </c>
      <c r="G53" s="136">
        <v>0</v>
      </c>
      <c r="H53" s="153">
        <v>12.532</v>
      </c>
      <c r="I53" s="154">
        <v>11.151999999999999</v>
      </c>
      <c r="J53" s="138">
        <v>9.7260000000000009</v>
      </c>
      <c r="K53" s="139">
        <v>10.018000000000001</v>
      </c>
      <c r="L53" s="53">
        <v>9.7159999999999993</v>
      </c>
      <c r="M53" s="54">
        <v>9.8119999999999994</v>
      </c>
      <c r="N53" s="54">
        <v>9.907</v>
      </c>
      <c r="O53" s="54">
        <v>10.005000000000001</v>
      </c>
      <c r="P53" s="54">
        <v>10.103</v>
      </c>
      <c r="Q53" s="140">
        <f>SUM(L53:P53)</f>
        <v>49.542999999999999</v>
      </c>
      <c r="R53" s="10"/>
      <c r="S53" s="60"/>
      <c r="T53" s="61" t="s">
        <v>52</v>
      </c>
      <c r="V53" s="31"/>
      <c r="X53" s="144"/>
      <c r="Y53" s="33"/>
      <c r="Z53" s="33"/>
      <c r="AA53" s="48">
        <v>0</v>
      </c>
      <c r="AB53" s="48">
        <v>0</v>
      </c>
      <c r="AC53" s="48">
        <v>0</v>
      </c>
      <c r="AD53" s="48">
        <v>0</v>
      </c>
      <c r="AE53" s="48">
        <v>0</v>
      </c>
      <c r="AF53" s="48">
        <v>0</v>
      </c>
      <c r="AG53" s="48">
        <v>0</v>
      </c>
      <c r="AH53" s="48">
        <v>0</v>
      </c>
      <c r="AI53" s="149"/>
    </row>
    <row r="54" spans="1:35" ht="15.75" thickBot="1" x14ac:dyDescent="0.3">
      <c r="B54" s="10"/>
      <c r="C54" s="10"/>
      <c r="D54" s="10"/>
      <c r="E54" s="10"/>
      <c r="F54" s="10"/>
      <c r="G54" s="10"/>
      <c r="H54" s="10"/>
      <c r="I54" s="10"/>
      <c r="J54" s="10"/>
      <c r="K54" s="10"/>
      <c r="L54" s="10"/>
      <c r="M54" s="10"/>
      <c r="N54" s="10"/>
      <c r="O54" s="10"/>
      <c r="P54" s="10"/>
      <c r="Q54" s="10"/>
      <c r="R54" s="10"/>
      <c r="S54" s="10"/>
      <c r="V54" s="31"/>
      <c r="X54" s="155"/>
      <c r="Y54" s="33"/>
      <c r="Z54" s="33"/>
      <c r="AA54" s="33"/>
      <c r="AB54" s="33"/>
      <c r="AC54" s="33"/>
      <c r="AD54" s="33"/>
      <c r="AE54" s="33"/>
      <c r="AF54" s="33"/>
      <c r="AG54" s="33"/>
      <c r="AH54" s="33"/>
      <c r="AI54" s="155"/>
    </row>
    <row r="55" spans="1:35" ht="15.75" thickBot="1" x14ac:dyDescent="0.3">
      <c r="A55" s="156"/>
      <c r="B55" s="16" t="s">
        <v>113</v>
      </c>
      <c r="C55" s="34" t="s">
        <v>114</v>
      </c>
      <c r="D55" s="157"/>
      <c r="E55" s="157"/>
      <c r="F55" s="157"/>
      <c r="G55" s="157"/>
      <c r="H55" s="157"/>
      <c r="I55" s="156"/>
      <c r="J55" s="156"/>
      <c r="K55" s="156"/>
      <c r="L55" s="156"/>
      <c r="M55" s="156"/>
      <c r="N55" s="156"/>
      <c r="O55" s="156"/>
      <c r="P55" s="156"/>
      <c r="Q55" s="156"/>
      <c r="R55" s="156"/>
      <c r="S55" s="156"/>
      <c r="T55" s="156"/>
      <c r="U55" s="156"/>
      <c r="V55" s="31"/>
      <c r="X55" s="155"/>
      <c r="Y55" s="33"/>
      <c r="Z55" s="33"/>
      <c r="AA55" s="33"/>
      <c r="AB55" s="33"/>
      <c r="AC55" s="33"/>
      <c r="AD55" s="33"/>
      <c r="AE55" s="33"/>
      <c r="AF55" s="33"/>
      <c r="AG55" s="33"/>
      <c r="AH55" s="33"/>
      <c r="AI55" s="155"/>
    </row>
    <row r="56" spans="1:35" ht="15.75" thickBot="1" x14ac:dyDescent="0.3">
      <c r="A56" s="156"/>
      <c r="B56" s="158">
        <v>33</v>
      </c>
      <c r="C56" s="159" t="s">
        <v>115</v>
      </c>
      <c r="D56" s="160" t="s">
        <v>116</v>
      </c>
      <c r="E56" s="161" t="s">
        <v>117</v>
      </c>
      <c r="F56" s="162">
        <v>0</v>
      </c>
      <c r="G56" s="157"/>
      <c r="H56" s="157"/>
      <c r="I56" s="156"/>
      <c r="J56" s="156"/>
      <c r="K56" s="156"/>
      <c r="L56" s="163"/>
      <c r="M56" s="163"/>
      <c r="N56" s="163"/>
      <c r="O56" s="163"/>
      <c r="P56" s="163"/>
      <c r="Q56" s="164" t="s">
        <v>118</v>
      </c>
      <c r="R56" s="156"/>
      <c r="S56" s="165"/>
      <c r="T56" s="166"/>
      <c r="U56" s="156"/>
      <c r="V56" s="31"/>
      <c r="X56" s="144"/>
      <c r="Y56" s="33"/>
      <c r="Z56" s="33"/>
      <c r="AA56" s="33"/>
      <c r="AB56" s="33"/>
      <c r="AC56" s="33"/>
      <c r="AD56" s="33"/>
      <c r="AE56" s="33"/>
      <c r="AF56" s="33"/>
      <c r="AG56" s="33"/>
      <c r="AH56" s="33"/>
      <c r="AI56" s="155"/>
    </row>
    <row r="57" spans="1:35" ht="15" x14ac:dyDescent="0.25">
      <c r="A57" s="156"/>
      <c r="B57" s="167">
        <v>34</v>
      </c>
      <c r="C57" s="168" t="s">
        <v>119</v>
      </c>
      <c r="D57" s="169" t="s">
        <v>120</v>
      </c>
      <c r="E57" s="170" t="s">
        <v>29</v>
      </c>
      <c r="F57" s="171">
        <v>3</v>
      </c>
      <c r="G57" s="157"/>
      <c r="H57" s="157"/>
      <c r="I57" s="156"/>
      <c r="J57" s="156"/>
      <c r="K57" s="156"/>
      <c r="L57" s="39">
        <v>12.153</v>
      </c>
      <c r="M57" s="40">
        <v>12.263999999999999</v>
      </c>
      <c r="N57" s="40">
        <v>12.016</v>
      </c>
      <c r="O57" s="40">
        <v>11.627000000000001</v>
      </c>
      <c r="P57" s="40">
        <v>11.472</v>
      </c>
      <c r="Q57" s="79">
        <f t="shared" ref="Q57:Q62" si="11">SUM(L57:P57)</f>
        <v>59.532000000000004</v>
      </c>
      <c r="R57" s="156"/>
      <c r="S57" s="172"/>
      <c r="T57" s="81"/>
      <c r="U57" s="156"/>
      <c r="V57" s="31"/>
      <c r="X57" s="144"/>
      <c r="Y57" s="33"/>
      <c r="Z57" s="33"/>
      <c r="AA57" s="33"/>
      <c r="AB57" s="33"/>
      <c r="AC57" s="33"/>
      <c r="AD57" s="33"/>
      <c r="AE57" s="33"/>
      <c r="AF57" s="33"/>
      <c r="AG57" s="33"/>
      <c r="AH57" s="33"/>
      <c r="AI57" s="155"/>
    </row>
    <row r="58" spans="1:35" ht="15" x14ac:dyDescent="0.25">
      <c r="A58" s="156"/>
      <c r="B58" s="167">
        <v>35</v>
      </c>
      <c r="C58" s="173" t="s">
        <v>121</v>
      </c>
      <c r="D58" s="174" t="s">
        <v>122</v>
      </c>
      <c r="E58" s="175" t="s">
        <v>29</v>
      </c>
      <c r="F58" s="176">
        <v>3</v>
      </c>
      <c r="G58" s="157"/>
      <c r="H58" s="157"/>
      <c r="I58" s="156"/>
      <c r="J58" s="156"/>
      <c r="K58" s="156"/>
      <c r="L58" s="75">
        <v>12.153</v>
      </c>
      <c r="M58" s="78">
        <v>12.263999999999999</v>
      </c>
      <c r="N58" s="78">
        <v>12.016</v>
      </c>
      <c r="O58" s="78">
        <v>11.627000000000001</v>
      </c>
      <c r="P58" s="78">
        <v>11.472</v>
      </c>
      <c r="Q58" s="79">
        <f t="shared" si="11"/>
        <v>59.532000000000004</v>
      </c>
      <c r="R58" s="156"/>
      <c r="S58" s="172"/>
      <c r="T58" s="81"/>
      <c r="U58" s="156"/>
      <c r="V58" s="31"/>
      <c r="X58" s="144"/>
      <c r="Y58" s="33"/>
      <c r="Z58" s="33"/>
      <c r="AA58" s="33"/>
      <c r="AB58" s="33"/>
      <c r="AC58" s="33"/>
      <c r="AD58" s="33"/>
      <c r="AE58" s="33"/>
      <c r="AF58" s="33"/>
      <c r="AG58" s="33"/>
      <c r="AH58" s="33"/>
      <c r="AI58" s="155"/>
    </row>
    <row r="59" spans="1:35" ht="15" x14ac:dyDescent="0.25">
      <c r="A59" s="156"/>
      <c r="B59" s="167">
        <v>36</v>
      </c>
      <c r="C59" s="168" t="s">
        <v>123</v>
      </c>
      <c r="D59" s="169" t="s">
        <v>124</v>
      </c>
      <c r="E59" s="170" t="s">
        <v>38</v>
      </c>
      <c r="F59" s="171">
        <v>3</v>
      </c>
      <c r="G59" s="157"/>
      <c r="H59" s="157"/>
      <c r="I59" s="156"/>
      <c r="J59" s="156"/>
      <c r="K59" s="156"/>
      <c r="L59" s="75">
        <v>2.492</v>
      </c>
      <c r="M59" s="78">
        <v>2.4990000000000001</v>
      </c>
      <c r="N59" s="78">
        <v>2.4849999999999999</v>
      </c>
      <c r="O59" s="78">
        <v>2.4620000000000002</v>
      </c>
      <c r="P59" s="78">
        <v>2.4529999999999998</v>
      </c>
      <c r="Q59" s="79">
        <f t="shared" si="11"/>
        <v>12.390999999999998</v>
      </c>
      <c r="R59" s="156"/>
      <c r="S59" s="172"/>
      <c r="T59" s="81"/>
      <c r="U59" s="156"/>
      <c r="V59" s="31"/>
      <c r="X59" s="144"/>
      <c r="Y59" s="33"/>
      <c r="Z59" s="33"/>
      <c r="AA59" s="33"/>
      <c r="AB59" s="33"/>
      <c r="AC59" s="33"/>
      <c r="AD59" s="33"/>
      <c r="AE59" s="33"/>
      <c r="AF59" s="33"/>
      <c r="AG59" s="33"/>
      <c r="AH59" s="33"/>
      <c r="AI59" s="155"/>
    </row>
    <row r="60" spans="1:35" ht="15" x14ac:dyDescent="0.25">
      <c r="A60" s="156"/>
      <c r="B60" s="167">
        <v>37</v>
      </c>
      <c r="C60" s="168" t="s">
        <v>125</v>
      </c>
      <c r="D60" s="169" t="s">
        <v>126</v>
      </c>
      <c r="E60" s="170" t="s">
        <v>38</v>
      </c>
      <c r="F60" s="171">
        <v>3</v>
      </c>
      <c r="G60" s="157"/>
      <c r="H60" s="157"/>
      <c r="I60" s="156"/>
      <c r="J60" s="156"/>
      <c r="K60" s="156"/>
      <c r="L60" s="75">
        <v>3.1349999999999998</v>
      </c>
      <c r="M60" s="78">
        <v>3.1640000000000001</v>
      </c>
      <c r="N60" s="78">
        <v>3.0990000000000002</v>
      </c>
      <c r="O60" s="78">
        <v>2.9990000000000001</v>
      </c>
      <c r="P60" s="78">
        <v>2.9590000000000001</v>
      </c>
      <c r="Q60" s="79">
        <f t="shared" si="11"/>
        <v>15.356</v>
      </c>
      <c r="R60" s="156"/>
      <c r="S60" s="172"/>
      <c r="T60" s="81"/>
      <c r="U60" s="156"/>
      <c r="V60" s="31"/>
      <c r="X60" s="144"/>
      <c r="Y60" s="33"/>
      <c r="Z60" s="33"/>
      <c r="AA60" s="33"/>
      <c r="AB60" s="33"/>
      <c r="AC60" s="33"/>
      <c r="AD60" s="33"/>
      <c r="AE60" s="33"/>
      <c r="AF60" s="33"/>
      <c r="AG60" s="33"/>
      <c r="AH60" s="33"/>
      <c r="AI60" s="155"/>
    </row>
    <row r="61" spans="1:35" ht="15" x14ac:dyDescent="0.25">
      <c r="A61" s="156"/>
      <c r="B61" s="167">
        <v>38</v>
      </c>
      <c r="C61" s="168" t="s">
        <v>127</v>
      </c>
      <c r="D61" s="169" t="s">
        <v>128</v>
      </c>
      <c r="E61" s="170" t="s">
        <v>38</v>
      </c>
      <c r="F61" s="171">
        <v>3</v>
      </c>
      <c r="G61" s="157"/>
      <c r="H61" s="157"/>
      <c r="I61" s="156"/>
      <c r="J61" s="156"/>
      <c r="K61" s="156"/>
      <c r="L61" s="75">
        <v>2.492</v>
      </c>
      <c r="M61" s="78">
        <v>2.4990000000000001</v>
      </c>
      <c r="N61" s="78">
        <v>2.4849999999999999</v>
      </c>
      <c r="O61" s="78">
        <v>2.4620000000000002</v>
      </c>
      <c r="P61" s="78">
        <v>2.4529999999999998</v>
      </c>
      <c r="Q61" s="79">
        <f t="shared" si="11"/>
        <v>12.390999999999998</v>
      </c>
      <c r="R61" s="156"/>
      <c r="S61" s="172"/>
      <c r="T61" s="81"/>
      <c r="U61" s="156"/>
      <c r="V61" s="31"/>
      <c r="X61" s="144"/>
      <c r="Y61" s="33"/>
      <c r="Z61" s="33"/>
      <c r="AA61" s="33"/>
      <c r="AB61" s="33"/>
      <c r="AC61" s="33"/>
      <c r="AD61" s="33"/>
      <c r="AE61" s="33"/>
      <c r="AF61" s="33"/>
      <c r="AG61" s="33"/>
      <c r="AH61" s="33"/>
      <c r="AI61" s="155"/>
    </row>
    <row r="62" spans="1:35" ht="15" x14ac:dyDescent="0.25">
      <c r="A62" s="156"/>
      <c r="B62" s="167">
        <v>39</v>
      </c>
      <c r="C62" s="168" t="s">
        <v>129</v>
      </c>
      <c r="D62" s="169" t="s">
        <v>130</v>
      </c>
      <c r="E62" s="170" t="s">
        <v>38</v>
      </c>
      <c r="F62" s="171">
        <v>3</v>
      </c>
      <c r="G62" s="157"/>
      <c r="H62" s="157"/>
      <c r="I62" s="156"/>
      <c r="J62" s="156"/>
      <c r="K62" s="156"/>
      <c r="L62" s="75">
        <v>8.3849999999999998</v>
      </c>
      <c r="M62" s="78">
        <v>8.4619999999999997</v>
      </c>
      <c r="N62" s="78">
        <v>8.2899999999999991</v>
      </c>
      <c r="O62" s="78">
        <v>8.0220000000000002</v>
      </c>
      <c r="P62" s="78">
        <v>7.915</v>
      </c>
      <c r="Q62" s="79">
        <f t="shared" si="11"/>
        <v>41.073999999999998</v>
      </c>
      <c r="R62" s="156"/>
      <c r="S62" s="172"/>
      <c r="T62" s="81"/>
      <c r="U62" s="156"/>
      <c r="V62" s="31"/>
      <c r="X62" s="144"/>
      <c r="Y62" s="33"/>
      <c r="Z62" s="33"/>
      <c r="AA62" s="33"/>
      <c r="AB62" s="33"/>
      <c r="AC62" s="33"/>
      <c r="AD62" s="33"/>
      <c r="AE62" s="33"/>
      <c r="AF62" s="33"/>
      <c r="AG62" s="33"/>
      <c r="AH62" s="33"/>
      <c r="AI62" s="155"/>
    </row>
    <row r="63" spans="1:35" ht="15" x14ac:dyDescent="0.25">
      <c r="A63" s="156"/>
      <c r="B63" s="167">
        <v>40</v>
      </c>
      <c r="C63" s="168" t="s">
        <v>131</v>
      </c>
      <c r="D63" s="169" t="s">
        <v>132</v>
      </c>
      <c r="E63" s="170" t="s">
        <v>133</v>
      </c>
      <c r="F63" s="171">
        <v>2</v>
      </c>
      <c r="G63" s="157"/>
      <c r="H63" s="157"/>
      <c r="I63" s="156"/>
      <c r="J63" s="156"/>
      <c r="K63" s="156"/>
      <c r="L63" s="177">
        <f>(L59*1000)/L57</f>
        <v>205.05225047313419</v>
      </c>
      <c r="M63" s="178">
        <f>(M59*1000)/M57</f>
        <v>203.76712328767124</v>
      </c>
      <c r="N63" s="178">
        <f t="shared" ref="N63:Q64" si="12">(N59*1000)/N57</f>
        <v>206.80758988015978</v>
      </c>
      <c r="O63" s="178">
        <f>(O59*1000)/O57</f>
        <v>211.74851638427796</v>
      </c>
      <c r="P63" s="178">
        <f t="shared" si="12"/>
        <v>213.82496513249652</v>
      </c>
      <c r="Q63" s="179">
        <f t="shared" si="12"/>
        <v>208.1401599139958</v>
      </c>
      <c r="R63" s="156"/>
      <c r="S63" s="172"/>
      <c r="T63" s="81"/>
      <c r="U63" s="156"/>
      <c r="V63" s="31"/>
      <c r="X63" s="155"/>
      <c r="Y63" s="180"/>
      <c r="AI63" s="155"/>
    </row>
    <row r="64" spans="1:35" ht="15.75" thickBot="1" x14ac:dyDescent="0.3">
      <c r="A64" s="156"/>
      <c r="B64" s="182">
        <v>41</v>
      </c>
      <c r="C64" s="183" t="s">
        <v>134</v>
      </c>
      <c r="D64" s="184" t="s">
        <v>135</v>
      </c>
      <c r="E64" s="185" t="s">
        <v>133</v>
      </c>
      <c r="F64" s="186">
        <v>2</v>
      </c>
      <c r="G64" s="157"/>
      <c r="H64" s="157"/>
      <c r="I64" s="156"/>
      <c r="J64" s="156"/>
      <c r="K64" s="156"/>
      <c r="L64" s="187">
        <f>(L60*1000)/L58</f>
        <v>257.96099728462104</v>
      </c>
      <c r="M64" s="188">
        <f>(M60*1000)/M58</f>
        <v>257.9908675799087</v>
      </c>
      <c r="N64" s="188">
        <f t="shared" si="12"/>
        <v>257.90612516644472</v>
      </c>
      <c r="O64" s="188">
        <f t="shared" si="12"/>
        <v>257.93411886127114</v>
      </c>
      <c r="P64" s="188">
        <f t="shared" si="12"/>
        <v>257.9323570432357</v>
      </c>
      <c r="Q64" s="189">
        <f t="shared" si="12"/>
        <v>257.94530672579452</v>
      </c>
      <c r="R64" s="156"/>
      <c r="S64" s="190"/>
      <c r="T64" s="61"/>
      <c r="U64" s="156"/>
      <c r="V64" s="31"/>
      <c r="X64" s="155"/>
      <c r="Y64" s="191"/>
      <c r="AI64" s="155"/>
    </row>
    <row r="65" spans="1:35" ht="15.75" thickBot="1" x14ac:dyDescent="0.3">
      <c r="A65" s="156"/>
      <c r="B65" s="158">
        <v>42</v>
      </c>
      <c r="C65" s="159" t="s">
        <v>136</v>
      </c>
      <c r="D65" s="160" t="s">
        <v>137</v>
      </c>
      <c r="E65" s="161" t="s">
        <v>117</v>
      </c>
      <c r="F65" s="162">
        <v>0</v>
      </c>
      <c r="G65" s="157"/>
      <c r="H65" s="157"/>
      <c r="I65" s="156"/>
      <c r="J65" s="156"/>
      <c r="K65" s="156"/>
      <c r="L65" s="163"/>
      <c r="M65" s="163"/>
      <c r="N65" s="163"/>
      <c r="O65" s="163"/>
      <c r="P65" s="163"/>
      <c r="Q65" s="164" t="s">
        <v>138</v>
      </c>
      <c r="R65" s="156"/>
      <c r="S65" s="165"/>
      <c r="T65" s="166"/>
      <c r="U65" s="156"/>
      <c r="V65" s="31"/>
      <c r="X65" s="7"/>
      <c r="Y65" s="191"/>
      <c r="AH65" s="33"/>
      <c r="AI65" s="7"/>
    </row>
    <row r="66" spans="1:35" ht="15" x14ac:dyDescent="0.25">
      <c r="A66" s="156"/>
      <c r="B66" s="167">
        <v>43</v>
      </c>
      <c r="C66" s="168" t="s">
        <v>139</v>
      </c>
      <c r="D66" s="169" t="s">
        <v>140</v>
      </c>
      <c r="E66" s="170" t="s">
        <v>29</v>
      </c>
      <c r="F66" s="171">
        <v>3</v>
      </c>
      <c r="G66" s="157"/>
      <c r="H66" s="157"/>
      <c r="I66" s="156"/>
      <c r="J66" s="156"/>
      <c r="K66" s="156"/>
      <c r="L66" s="39">
        <v>3.7229999999999999</v>
      </c>
      <c r="M66" s="40">
        <v>3.758</v>
      </c>
      <c r="N66" s="40">
        <v>3.681</v>
      </c>
      <c r="O66" s="40">
        <v>3.5619999999999998</v>
      </c>
      <c r="P66" s="40">
        <v>3.5150000000000001</v>
      </c>
      <c r="Q66" s="79">
        <f t="shared" ref="Q66:Q71" si="13">SUM(L66:P66)</f>
        <v>18.238999999999997</v>
      </c>
      <c r="R66" s="156"/>
      <c r="S66" s="172"/>
      <c r="T66" s="81"/>
      <c r="U66" s="156"/>
      <c r="V66" s="31"/>
      <c r="X66" s="144"/>
      <c r="Y66" s="33"/>
      <c r="Z66" s="33"/>
      <c r="AA66" s="33"/>
      <c r="AB66" s="33"/>
      <c r="AC66" s="33"/>
      <c r="AD66" s="33"/>
      <c r="AE66" s="33"/>
      <c r="AF66" s="33"/>
      <c r="AG66" s="33"/>
      <c r="AH66" s="33"/>
      <c r="AI66" s="7"/>
    </row>
    <row r="67" spans="1:35" ht="15" x14ac:dyDescent="0.25">
      <c r="A67" s="156"/>
      <c r="B67" s="167">
        <v>44</v>
      </c>
      <c r="C67" s="173" t="s">
        <v>141</v>
      </c>
      <c r="D67" s="174" t="s">
        <v>142</v>
      </c>
      <c r="E67" s="175" t="s">
        <v>29</v>
      </c>
      <c r="F67" s="176">
        <v>3</v>
      </c>
      <c r="G67" s="157"/>
      <c r="H67" s="157"/>
      <c r="I67" s="156"/>
      <c r="J67" s="156"/>
      <c r="K67" s="156"/>
      <c r="L67" s="75">
        <v>3.7229999999999999</v>
      </c>
      <c r="M67" s="78">
        <v>3.758</v>
      </c>
      <c r="N67" s="78">
        <v>3.681</v>
      </c>
      <c r="O67" s="78">
        <v>3.5619999999999998</v>
      </c>
      <c r="P67" s="78">
        <v>3.5150000000000001</v>
      </c>
      <c r="Q67" s="79">
        <f t="shared" si="13"/>
        <v>18.238999999999997</v>
      </c>
      <c r="R67" s="156"/>
      <c r="S67" s="172"/>
      <c r="T67" s="81"/>
      <c r="U67" s="156"/>
      <c r="V67" s="31"/>
      <c r="X67" s="144"/>
      <c r="Y67" s="33"/>
      <c r="Z67" s="33"/>
      <c r="AA67" s="33"/>
      <c r="AB67" s="33"/>
      <c r="AC67" s="33"/>
      <c r="AD67" s="33"/>
      <c r="AE67" s="33"/>
      <c r="AF67" s="33"/>
      <c r="AG67" s="33"/>
      <c r="AH67" s="33"/>
      <c r="AI67" s="7"/>
    </row>
    <row r="68" spans="1:35" ht="15" x14ac:dyDescent="0.25">
      <c r="A68" s="156"/>
      <c r="B68" s="167">
        <v>45</v>
      </c>
      <c r="C68" s="168" t="s">
        <v>143</v>
      </c>
      <c r="D68" s="169" t="s">
        <v>144</v>
      </c>
      <c r="E68" s="170" t="s">
        <v>38</v>
      </c>
      <c r="F68" s="171">
        <v>3</v>
      </c>
      <c r="G68" s="157"/>
      <c r="H68" s="157"/>
      <c r="I68" s="156"/>
      <c r="J68" s="156"/>
      <c r="K68" s="156"/>
      <c r="L68" s="75">
        <v>0.54800000000000004</v>
      </c>
      <c r="M68" s="78">
        <v>0.54800000000000004</v>
      </c>
      <c r="N68" s="78">
        <v>0.54800000000000004</v>
      </c>
      <c r="O68" s="78">
        <v>0.54800000000000004</v>
      </c>
      <c r="P68" s="78">
        <v>0.54800000000000004</v>
      </c>
      <c r="Q68" s="79">
        <f t="shared" si="13"/>
        <v>2.74</v>
      </c>
      <c r="R68" s="156"/>
      <c r="S68" s="172"/>
      <c r="T68" s="81"/>
      <c r="U68" s="156"/>
      <c r="V68" s="31"/>
      <c r="X68" s="144"/>
      <c r="Y68" s="33"/>
      <c r="Z68" s="33"/>
      <c r="AA68" s="33"/>
      <c r="AB68" s="33"/>
      <c r="AC68" s="33"/>
      <c r="AD68" s="33"/>
      <c r="AE68" s="33"/>
      <c r="AF68" s="33"/>
      <c r="AG68" s="33"/>
      <c r="AH68" s="33"/>
      <c r="AI68" s="7"/>
    </row>
    <row r="69" spans="1:35" ht="15" x14ac:dyDescent="0.25">
      <c r="A69" s="156"/>
      <c r="B69" s="167">
        <v>46</v>
      </c>
      <c r="C69" s="168" t="s">
        <v>145</v>
      </c>
      <c r="D69" s="169" t="s">
        <v>146</v>
      </c>
      <c r="E69" s="170" t="s">
        <v>38</v>
      </c>
      <c r="F69" s="171">
        <v>3</v>
      </c>
      <c r="G69" s="157"/>
      <c r="H69" s="157"/>
      <c r="I69" s="156"/>
      <c r="J69" s="156"/>
      <c r="K69" s="156"/>
      <c r="L69" s="75">
        <v>4.5780000000000003</v>
      </c>
      <c r="M69" s="78">
        <v>4.62</v>
      </c>
      <c r="N69" s="78">
        <v>4.5270000000000001</v>
      </c>
      <c r="O69" s="78">
        <v>4.38</v>
      </c>
      <c r="P69" s="78">
        <v>4.3220000000000001</v>
      </c>
      <c r="Q69" s="79">
        <f t="shared" si="13"/>
        <v>22.427</v>
      </c>
      <c r="R69" s="156"/>
      <c r="S69" s="172"/>
      <c r="T69" s="81"/>
      <c r="U69" s="156"/>
      <c r="V69" s="31"/>
      <c r="X69" s="144"/>
      <c r="Y69" s="33"/>
      <c r="Z69" s="33"/>
      <c r="AA69" s="33"/>
      <c r="AB69" s="33"/>
      <c r="AC69" s="33"/>
      <c r="AD69" s="33"/>
      <c r="AE69" s="33"/>
      <c r="AF69" s="33"/>
      <c r="AG69" s="33"/>
      <c r="AH69" s="33"/>
      <c r="AI69" s="7"/>
    </row>
    <row r="70" spans="1:35" ht="15" x14ac:dyDescent="0.25">
      <c r="A70" s="156"/>
      <c r="B70" s="167">
        <v>47</v>
      </c>
      <c r="C70" s="168" t="s">
        <v>147</v>
      </c>
      <c r="D70" s="169" t="s">
        <v>148</v>
      </c>
      <c r="E70" s="170" t="s">
        <v>38</v>
      </c>
      <c r="F70" s="171">
        <v>3</v>
      </c>
      <c r="G70" s="157"/>
      <c r="H70" s="157"/>
      <c r="I70" s="156"/>
      <c r="J70" s="156"/>
      <c r="K70" s="156"/>
      <c r="L70" s="75">
        <v>0.54800000000000004</v>
      </c>
      <c r="M70" s="78">
        <v>0.54800000000000004</v>
      </c>
      <c r="N70" s="78">
        <v>0.54800000000000004</v>
      </c>
      <c r="O70" s="78">
        <v>0.54800000000000004</v>
      </c>
      <c r="P70" s="78">
        <v>0.54800000000000004</v>
      </c>
      <c r="Q70" s="79">
        <f t="shared" si="13"/>
        <v>2.74</v>
      </c>
      <c r="R70" s="156"/>
      <c r="S70" s="172"/>
      <c r="T70" s="81"/>
      <c r="U70" s="156"/>
      <c r="V70" s="31"/>
      <c r="X70" s="144"/>
      <c r="Y70" s="33"/>
      <c r="Z70" s="33"/>
      <c r="AA70" s="33"/>
      <c r="AB70" s="33"/>
      <c r="AC70" s="33"/>
      <c r="AD70" s="33"/>
      <c r="AE70" s="33"/>
      <c r="AF70" s="33"/>
      <c r="AG70" s="33"/>
      <c r="AH70" s="33"/>
      <c r="AI70" s="7"/>
    </row>
    <row r="71" spans="1:35" ht="15" x14ac:dyDescent="0.25">
      <c r="A71" s="156"/>
      <c r="B71" s="167">
        <v>48</v>
      </c>
      <c r="C71" s="168" t="s">
        <v>149</v>
      </c>
      <c r="D71" s="169" t="s">
        <v>150</v>
      </c>
      <c r="E71" s="170" t="s">
        <v>38</v>
      </c>
      <c r="F71" s="171">
        <v>3</v>
      </c>
      <c r="G71" s="157"/>
      <c r="H71" s="157"/>
      <c r="I71" s="156"/>
      <c r="J71" s="156"/>
      <c r="K71" s="156"/>
      <c r="L71" s="75">
        <v>4.5780000000000003</v>
      </c>
      <c r="M71" s="78">
        <v>4.62</v>
      </c>
      <c r="N71" s="78">
        <v>4.5270000000000001</v>
      </c>
      <c r="O71" s="78">
        <v>4.38</v>
      </c>
      <c r="P71" s="78">
        <v>4.3220000000000001</v>
      </c>
      <c r="Q71" s="79">
        <f t="shared" si="13"/>
        <v>22.427</v>
      </c>
      <c r="R71" s="156"/>
      <c r="S71" s="172"/>
      <c r="T71" s="81"/>
      <c r="U71" s="156"/>
      <c r="V71" s="31"/>
      <c r="X71" s="144"/>
      <c r="Y71" s="33"/>
      <c r="Z71" s="33"/>
      <c r="AA71" s="33"/>
      <c r="AB71" s="33"/>
      <c r="AC71" s="33"/>
      <c r="AD71" s="33"/>
      <c r="AE71" s="33"/>
      <c r="AF71" s="33"/>
      <c r="AG71" s="33"/>
      <c r="AH71" s="33"/>
      <c r="AI71" s="7"/>
    </row>
    <row r="72" spans="1:35" ht="15" x14ac:dyDescent="0.25">
      <c r="A72" s="156"/>
      <c r="B72" s="167">
        <v>49</v>
      </c>
      <c r="C72" s="168" t="s">
        <v>151</v>
      </c>
      <c r="D72" s="169" t="s">
        <v>152</v>
      </c>
      <c r="E72" s="170" t="s">
        <v>133</v>
      </c>
      <c r="F72" s="171">
        <v>2</v>
      </c>
      <c r="G72" s="157"/>
      <c r="H72" s="157"/>
      <c r="I72" s="156"/>
      <c r="J72" s="156"/>
      <c r="K72" s="156"/>
      <c r="L72" s="177">
        <f>(L68*1000)/L66</f>
        <v>147.19312382487243</v>
      </c>
      <c r="M72" s="178">
        <f>(M68*1000)/M66</f>
        <v>145.82224587546568</v>
      </c>
      <c r="N72" s="178">
        <f t="shared" ref="N72:Q73" si="14">(N68*1000)/N66</f>
        <v>148.87258897038848</v>
      </c>
      <c r="O72" s="178">
        <f t="shared" si="14"/>
        <v>153.84615384615384</v>
      </c>
      <c r="P72" s="178">
        <f t="shared" si="14"/>
        <v>155.90327169274536</v>
      </c>
      <c r="Q72" s="179">
        <f t="shared" si="14"/>
        <v>150.2275344042985</v>
      </c>
      <c r="R72" s="156"/>
      <c r="S72" s="172"/>
      <c r="T72" s="81"/>
      <c r="U72" s="156"/>
      <c r="V72" s="31"/>
      <c r="X72" s="144"/>
      <c r="Y72" s="33"/>
      <c r="Z72" s="33"/>
      <c r="AA72" s="33"/>
      <c r="AB72" s="33"/>
      <c r="AC72" s="33"/>
      <c r="AD72" s="33"/>
      <c r="AE72" s="33"/>
      <c r="AF72" s="33"/>
      <c r="AG72" s="33"/>
      <c r="AH72" s="33"/>
      <c r="AI72" s="7"/>
    </row>
    <row r="73" spans="1:35" ht="15.75" thickBot="1" x14ac:dyDescent="0.3">
      <c r="A73" s="156"/>
      <c r="B73" s="182">
        <v>50</v>
      </c>
      <c r="C73" s="183" t="s">
        <v>153</v>
      </c>
      <c r="D73" s="184" t="s">
        <v>154</v>
      </c>
      <c r="E73" s="185" t="s">
        <v>133</v>
      </c>
      <c r="F73" s="186">
        <v>2</v>
      </c>
      <c r="G73" s="157"/>
      <c r="H73" s="157"/>
      <c r="I73" s="156"/>
      <c r="J73" s="156"/>
      <c r="K73" s="156"/>
      <c r="L73" s="187">
        <f>(L69*1000)/L67</f>
        <v>1229.6535052377117</v>
      </c>
      <c r="M73" s="188">
        <f>(M69*1000)/M67</f>
        <v>1229.3773283661521</v>
      </c>
      <c r="N73" s="188">
        <f t="shared" si="14"/>
        <v>1229.8288508557457</v>
      </c>
      <c r="O73" s="188">
        <f t="shared" si="14"/>
        <v>1229.6462661426165</v>
      </c>
      <c r="P73" s="188">
        <f t="shared" si="14"/>
        <v>1229.587482219061</v>
      </c>
      <c r="Q73" s="189">
        <f t="shared" si="14"/>
        <v>1229.6178518559134</v>
      </c>
      <c r="R73" s="156"/>
      <c r="S73" s="190"/>
      <c r="T73" s="61"/>
      <c r="U73" s="156"/>
      <c r="V73" s="31"/>
      <c r="X73" s="7"/>
      <c r="AI73" s="7"/>
    </row>
    <row r="74" spans="1:35" ht="15.75" thickBot="1" x14ac:dyDescent="0.3">
      <c r="A74" s="156"/>
      <c r="B74" s="158">
        <v>51</v>
      </c>
      <c r="C74" s="159" t="s">
        <v>155</v>
      </c>
      <c r="D74" s="160" t="s">
        <v>156</v>
      </c>
      <c r="E74" s="161" t="s">
        <v>117</v>
      </c>
      <c r="F74" s="162">
        <v>0</v>
      </c>
      <c r="G74" s="157"/>
      <c r="H74" s="157"/>
      <c r="I74" s="156"/>
      <c r="J74" s="156"/>
      <c r="K74" s="156"/>
      <c r="L74" s="163"/>
      <c r="M74" s="163"/>
      <c r="N74" s="163"/>
      <c r="O74" s="163"/>
      <c r="P74" s="163"/>
      <c r="Q74" s="164" t="s">
        <v>157</v>
      </c>
      <c r="R74" s="156"/>
      <c r="S74" s="165"/>
      <c r="T74" s="166"/>
      <c r="U74" s="156"/>
      <c r="V74" s="31"/>
      <c r="X74" s="7"/>
      <c r="AH74" s="33"/>
      <c r="AI74" s="7"/>
    </row>
    <row r="75" spans="1:35" ht="15" x14ac:dyDescent="0.25">
      <c r="A75" s="156"/>
      <c r="B75" s="167">
        <v>52</v>
      </c>
      <c r="C75" s="173" t="s">
        <v>158</v>
      </c>
      <c r="D75" s="169" t="s">
        <v>159</v>
      </c>
      <c r="E75" s="175" t="s">
        <v>29</v>
      </c>
      <c r="F75" s="176">
        <v>3</v>
      </c>
      <c r="G75" s="157"/>
      <c r="H75" s="157"/>
      <c r="I75" s="156"/>
      <c r="J75" s="156"/>
      <c r="K75" s="156"/>
      <c r="L75" s="39">
        <v>2.5920000000000001</v>
      </c>
      <c r="M75" s="40">
        <v>2.6160000000000001</v>
      </c>
      <c r="N75" s="40">
        <v>2.5630000000000002</v>
      </c>
      <c r="O75" s="40">
        <v>2.48</v>
      </c>
      <c r="P75" s="40">
        <v>2.4470000000000001</v>
      </c>
      <c r="Q75" s="79">
        <f t="shared" ref="Q75:Q80" si="15">SUM(L75:P75)</f>
        <v>12.698</v>
      </c>
      <c r="R75" s="156"/>
      <c r="S75" s="172"/>
      <c r="T75" s="81"/>
      <c r="U75" s="156"/>
      <c r="V75" s="31"/>
      <c r="X75" s="144"/>
      <c r="Y75" s="33"/>
      <c r="Z75" s="33"/>
      <c r="AA75" s="33"/>
      <c r="AB75" s="33"/>
      <c r="AC75" s="33"/>
      <c r="AD75" s="33"/>
      <c r="AE75" s="33"/>
      <c r="AF75" s="33"/>
      <c r="AG75" s="33"/>
      <c r="AH75" s="33"/>
      <c r="AI75" s="7"/>
    </row>
    <row r="76" spans="1:35" ht="15" x14ac:dyDescent="0.25">
      <c r="A76" s="156"/>
      <c r="B76" s="167">
        <v>53</v>
      </c>
      <c r="C76" s="173" t="s">
        <v>160</v>
      </c>
      <c r="D76" s="174" t="s">
        <v>161</v>
      </c>
      <c r="E76" s="175" t="s">
        <v>29</v>
      </c>
      <c r="F76" s="176">
        <v>3</v>
      </c>
      <c r="G76" s="157"/>
      <c r="H76" s="157"/>
      <c r="I76" s="156"/>
      <c r="J76" s="156"/>
      <c r="K76" s="156"/>
      <c r="L76" s="75">
        <v>1.2</v>
      </c>
      <c r="M76" s="78">
        <v>1.2110000000000001</v>
      </c>
      <c r="N76" s="78">
        <v>1.1870000000000001</v>
      </c>
      <c r="O76" s="78">
        <v>1.1479999999999999</v>
      </c>
      <c r="P76" s="78">
        <v>1.133</v>
      </c>
      <c r="Q76" s="79">
        <f t="shared" si="15"/>
        <v>5.8789999999999996</v>
      </c>
      <c r="R76" s="156"/>
      <c r="S76" s="172"/>
      <c r="T76" s="81"/>
      <c r="U76" s="156"/>
      <c r="V76" s="31"/>
      <c r="X76" s="144"/>
      <c r="Y76" s="33"/>
      <c r="Z76" s="33"/>
      <c r="AA76" s="33"/>
      <c r="AB76" s="33"/>
      <c r="AC76" s="33"/>
      <c r="AD76" s="33"/>
      <c r="AE76" s="33"/>
      <c r="AF76" s="33"/>
      <c r="AG76" s="33"/>
      <c r="AH76" s="33"/>
      <c r="AI76" s="7"/>
    </row>
    <row r="77" spans="1:35" ht="15" x14ac:dyDescent="0.25">
      <c r="A77" s="156"/>
      <c r="B77" s="167">
        <v>54</v>
      </c>
      <c r="C77" s="168" t="s">
        <v>162</v>
      </c>
      <c r="D77" s="169" t="s">
        <v>163</v>
      </c>
      <c r="E77" s="170" t="s">
        <v>38</v>
      </c>
      <c r="F77" s="171">
        <v>3</v>
      </c>
      <c r="G77" s="157"/>
      <c r="H77" s="157"/>
      <c r="I77" s="156"/>
      <c r="J77" s="156"/>
      <c r="K77" s="156"/>
      <c r="L77" s="75">
        <v>1.181</v>
      </c>
      <c r="M77" s="78">
        <v>1.1890000000000001</v>
      </c>
      <c r="N77" s="78">
        <v>1.1719999999999999</v>
      </c>
      <c r="O77" s="78">
        <v>1.147</v>
      </c>
      <c r="P77" s="78">
        <v>1.1359999999999999</v>
      </c>
      <c r="Q77" s="79">
        <f t="shared" si="15"/>
        <v>5.8250000000000002</v>
      </c>
      <c r="R77" s="156"/>
      <c r="S77" s="172"/>
      <c r="T77" s="81"/>
      <c r="U77" s="156"/>
      <c r="V77" s="31"/>
      <c r="X77" s="144"/>
      <c r="Y77" s="33"/>
      <c r="Z77" s="33"/>
      <c r="AA77" s="33"/>
      <c r="AB77" s="33"/>
      <c r="AC77" s="33"/>
      <c r="AD77" s="33"/>
      <c r="AE77" s="33"/>
      <c r="AF77" s="33"/>
      <c r="AG77" s="33"/>
      <c r="AH77" s="33"/>
      <c r="AI77" s="7"/>
    </row>
    <row r="78" spans="1:35" ht="15" x14ac:dyDescent="0.25">
      <c r="A78" s="156"/>
      <c r="B78" s="167">
        <v>55</v>
      </c>
      <c r="C78" s="168" t="s">
        <v>164</v>
      </c>
      <c r="D78" s="169" t="s">
        <v>165</v>
      </c>
      <c r="E78" s="170" t="s">
        <v>38</v>
      </c>
      <c r="F78" s="171">
        <v>3</v>
      </c>
      <c r="G78" s="157"/>
      <c r="H78" s="157"/>
      <c r="I78" s="156"/>
      <c r="J78" s="156"/>
      <c r="K78" s="156"/>
      <c r="L78" s="75">
        <v>0.46</v>
      </c>
      <c r="M78" s="78">
        <v>0.46400000000000002</v>
      </c>
      <c r="N78" s="78">
        <v>0.45500000000000002</v>
      </c>
      <c r="O78" s="78">
        <v>0.44</v>
      </c>
      <c r="P78" s="78">
        <v>0.434</v>
      </c>
      <c r="Q78" s="79">
        <f t="shared" si="15"/>
        <v>2.2530000000000001</v>
      </c>
      <c r="R78" s="156"/>
      <c r="S78" s="172"/>
      <c r="T78" s="81"/>
      <c r="U78" s="156"/>
      <c r="V78" s="31"/>
      <c r="X78" s="144"/>
      <c r="Y78" s="33"/>
      <c r="Z78" s="33"/>
      <c r="AA78" s="33"/>
      <c r="AB78" s="33"/>
      <c r="AC78" s="33"/>
      <c r="AD78" s="33"/>
      <c r="AE78" s="33"/>
      <c r="AF78" s="33"/>
      <c r="AG78" s="33"/>
      <c r="AH78" s="33"/>
      <c r="AI78" s="7"/>
    </row>
    <row r="79" spans="1:35" ht="15" x14ac:dyDescent="0.25">
      <c r="A79" s="156"/>
      <c r="B79" s="167">
        <v>56</v>
      </c>
      <c r="C79" s="168" t="s">
        <v>166</v>
      </c>
      <c r="D79" s="169" t="s">
        <v>167</v>
      </c>
      <c r="E79" s="170" t="s">
        <v>38</v>
      </c>
      <c r="F79" s="171">
        <v>3</v>
      </c>
      <c r="G79" s="157"/>
      <c r="H79" s="157"/>
      <c r="I79" s="156"/>
      <c r="J79" s="156"/>
      <c r="K79" s="156"/>
      <c r="L79" s="75">
        <v>1.181</v>
      </c>
      <c r="M79" s="78">
        <v>1.1890000000000001</v>
      </c>
      <c r="N79" s="78">
        <v>1.1719999999999999</v>
      </c>
      <c r="O79" s="78">
        <v>1.147</v>
      </c>
      <c r="P79" s="78">
        <v>1.1359999999999999</v>
      </c>
      <c r="Q79" s="79">
        <f t="shared" si="15"/>
        <v>5.8250000000000002</v>
      </c>
      <c r="R79" s="156"/>
      <c r="S79" s="172"/>
      <c r="T79" s="81"/>
      <c r="U79" s="156"/>
      <c r="V79" s="31"/>
      <c r="X79" s="144"/>
      <c r="Y79" s="33"/>
      <c r="Z79" s="33"/>
      <c r="AA79" s="33"/>
      <c r="AB79" s="33"/>
      <c r="AC79" s="33"/>
      <c r="AD79" s="33"/>
      <c r="AE79" s="33"/>
      <c r="AF79" s="33"/>
      <c r="AG79" s="33"/>
      <c r="AH79" s="33"/>
      <c r="AI79" s="7"/>
    </row>
    <row r="80" spans="1:35" ht="15" x14ac:dyDescent="0.25">
      <c r="A80" s="156"/>
      <c r="B80" s="167">
        <v>57</v>
      </c>
      <c r="C80" s="168" t="s">
        <v>168</v>
      </c>
      <c r="D80" s="169" t="s">
        <v>169</v>
      </c>
      <c r="E80" s="170" t="s">
        <v>38</v>
      </c>
      <c r="F80" s="171">
        <v>3</v>
      </c>
      <c r="G80" s="157"/>
      <c r="H80" s="157"/>
      <c r="I80" s="156"/>
      <c r="J80" s="156"/>
      <c r="K80" s="156"/>
      <c r="L80" s="75">
        <v>0.46</v>
      </c>
      <c r="M80" s="78">
        <v>0.46400000000000002</v>
      </c>
      <c r="N80" s="78">
        <v>0.45500000000000002</v>
      </c>
      <c r="O80" s="78">
        <v>0.44</v>
      </c>
      <c r="P80" s="78">
        <v>0.434</v>
      </c>
      <c r="Q80" s="79">
        <f t="shared" si="15"/>
        <v>2.2530000000000001</v>
      </c>
      <c r="R80" s="156"/>
      <c r="S80" s="172"/>
      <c r="T80" s="81"/>
      <c r="U80" s="156"/>
      <c r="V80" s="31"/>
      <c r="X80" s="144"/>
      <c r="Y80" s="33"/>
      <c r="Z80" s="33"/>
      <c r="AA80" s="33"/>
      <c r="AB80" s="33"/>
      <c r="AC80" s="33"/>
      <c r="AD80" s="33"/>
      <c r="AE80" s="33"/>
      <c r="AF80" s="33"/>
      <c r="AG80" s="33"/>
      <c r="AH80" s="33"/>
      <c r="AI80" s="7"/>
    </row>
    <row r="81" spans="1:35" ht="15" x14ac:dyDescent="0.25">
      <c r="A81" s="156"/>
      <c r="B81" s="167">
        <v>58</v>
      </c>
      <c r="C81" s="168" t="s">
        <v>170</v>
      </c>
      <c r="D81" s="169" t="s">
        <v>171</v>
      </c>
      <c r="E81" s="170" t="s">
        <v>133</v>
      </c>
      <c r="F81" s="171">
        <v>2</v>
      </c>
      <c r="G81" s="157"/>
      <c r="H81" s="157"/>
      <c r="I81" s="156"/>
      <c r="J81" s="156"/>
      <c r="K81" s="156"/>
      <c r="L81" s="177">
        <f>(L77*1000)/L75</f>
        <v>455.63271604938268</v>
      </c>
      <c r="M81" s="178">
        <f>(M77*1000)/M75</f>
        <v>454.51070336391433</v>
      </c>
      <c r="N81" s="178">
        <f t="shared" ref="N81:Q82" si="16">(N77*1000)/N75</f>
        <v>457.27662895044864</v>
      </c>
      <c r="O81" s="178">
        <f t="shared" si="16"/>
        <v>462.5</v>
      </c>
      <c r="P81" s="178">
        <f t="shared" si="16"/>
        <v>464.24192889252146</v>
      </c>
      <c r="Q81" s="179">
        <f t="shared" si="16"/>
        <v>458.73365884391239</v>
      </c>
      <c r="R81" s="156"/>
      <c r="S81" s="172"/>
      <c r="T81" s="81"/>
      <c r="U81" s="156"/>
      <c r="V81" s="31"/>
      <c r="X81" s="7"/>
      <c r="AI81" s="7"/>
    </row>
    <row r="82" spans="1:35" ht="15.75" thickBot="1" x14ac:dyDescent="0.3">
      <c r="A82" s="156"/>
      <c r="B82" s="182">
        <v>59</v>
      </c>
      <c r="C82" s="183" t="s">
        <v>172</v>
      </c>
      <c r="D82" s="184" t="s">
        <v>173</v>
      </c>
      <c r="E82" s="185" t="s">
        <v>133</v>
      </c>
      <c r="F82" s="186">
        <v>2</v>
      </c>
      <c r="G82" s="157"/>
      <c r="H82" s="157"/>
      <c r="I82" s="156"/>
      <c r="J82" s="156"/>
      <c r="K82" s="156"/>
      <c r="L82" s="187">
        <f>(L78*1000)/L76</f>
        <v>383.33333333333337</v>
      </c>
      <c r="M82" s="188">
        <f>(M78*1000)/M76</f>
        <v>383.15441783649874</v>
      </c>
      <c r="N82" s="188">
        <f t="shared" si="16"/>
        <v>383.31929233361416</v>
      </c>
      <c r="O82" s="188">
        <f t="shared" si="16"/>
        <v>383.27526132404182</v>
      </c>
      <c r="P82" s="188">
        <f t="shared" si="16"/>
        <v>383.05383936451898</v>
      </c>
      <c r="Q82" s="189">
        <f t="shared" si="16"/>
        <v>383.22844021092027</v>
      </c>
      <c r="R82" s="156"/>
      <c r="S82" s="190"/>
      <c r="T82" s="61"/>
      <c r="U82" s="156"/>
      <c r="V82" s="31"/>
      <c r="X82" s="7"/>
      <c r="AI82" s="7"/>
    </row>
    <row r="83" spans="1:35" ht="15.75" thickBot="1" x14ac:dyDescent="0.3">
      <c r="A83" s="156"/>
      <c r="B83" s="158">
        <v>60</v>
      </c>
      <c r="C83" s="159" t="s">
        <v>174</v>
      </c>
      <c r="D83" s="160" t="s">
        <v>175</v>
      </c>
      <c r="E83" s="161" t="s">
        <v>117</v>
      </c>
      <c r="F83" s="162">
        <v>0</v>
      </c>
      <c r="G83" s="157"/>
      <c r="H83" s="157"/>
      <c r="I83" s="156"/>
      <c r="J83" s="156"/>
      <c r="K83" s="156"/>
      <c r="L83" s="163"/>
      <c r="M83" s="163"/>
      <c r="N83" s="163"/>
      <c r="O83" s="163"/>
      <c r="P83" s="163"/>
      <c r="Q83" s="164" t="s">
        <v>176</v>
      </c>
      <c r="R83" s="156"/>
      <c r="S83" s="165"/>
      <c r="T83" s="166"/>
      <c r="U83" s="156"/>
      <c r="V83" s="31"/>
      <c r="X83" s="7"/>
      <c r="AH83" s="33"/>
      <c r="AI83" s="7"/>
    </row>
    <row r="84" spans="1:35" ht="15" x14ac:dyDescent="0.25">
      <c r="A84" s="156"/>
      <c r="B84" s="167">
        <v>61</v>
      </c>
      <c r="C84" s="173" t="s">
        <v>177</v>
      </c>
      <c r="D84" s="169" t="s">
        <v>178</v>
      </c>
      <c r="E84" s="175" t="s">
        <v>29</v>
      </c>
      <c r="F84" s="176">
        <v>3</v>
      </c>
      <c r="G84" s="157"/>
      <c r="H84" s="157"/>
      <c r="I84" s="156"/>
      <c r="J84" s="156"/>
      <c r="K84" s="156"/>
      <c r="L84" s="39" t="s">
        <v>176</v>
      </c>
      <c r="M84" s="40" t="s">
        <v>176</v>
      </c>
      <c r="N84" s="40" t="s">
        <v>176</v>
      </c>
      <c r="O84" s="40" t="s">
        <v>176</v>
      </c>
      <c r="P84" s="40" t="s">
        <v>176</v>
      </c>
      <c r="Q84" s="79">
        <f t="shared" ref="Q84:Q89" si="17">SUM(L84:P84)</f>
        <v>0</v>
      </c>
      <c r="R84" s="156"/>
      <c r="S84" s="172"/>
      <c r="T84" s="81"/>
      <c r="U84" s="156"/>
      <c r="V84" s="31"/>
      <c r="X84" s="144"/>
      <c r="Y84" s="33"/>
      <c r="Z84" s="33"/>
      <c r="AA84" s="33"/>
      <c r="AB84" s="33"/>
      <c r="AC84" s="33"/>
      <c r="AD84" s="33"/>
      <c r="AE84" s="33"/>
      <c r="AF84" s="33"/>
      <c r="AG84" s="33"/>
      <c r="AH84" s="33"/>
      <c r="AI84" s="7"/>
    </row>
    <row r="85" spans="1:35" ht="15" x14ac:dyDescent="0.25">
      <c r="A85" s="156"/>
      <c r="B85" s="167">
        <v>62</v>
      </c>
      <c r="C85" s="173" t="s">
        <v>179</v>
      </c>
      <c r="D85" s="174" t="s">
        <v>180</v>
      </c>
      <c r="E85" s="175" t="s">
        <v>29</v>
      </c>
      <c r="F85" s="176">
        <v>3</v>
      </c>
      <c r="G85" s="157"/>
      <c r="H85" s="157"/>
      <c r="I85" s="156"/>
      <c r="J85" s="156"/>
      <c r="K85" s="156"/>
      <c r="L85" s="75" t="s">
        <v>176</v>
      </c>
      <c r="M85" s="78" t="s">
        <v>176</v>
      </c>
      <c r="N85" s="78" t="s">
        <v>176</v>
      </c>
      <c r="O85" s="78" t="s">
        <v>176</v>
      </c>
      <c r="P85" s="78" t="s">
        <v>176</v>
      </c>
      <c r="Q85" s="79">
        <f t="shared" si="17"/>
        <v>0</v>
      </c>
      <c r="R85" s="156"/>
      <c r="S85" s="172"/>
      <c r="T85" s="81"/>
      <c r="U85" s="156"/>
      <c r="V85" s="31"/>
      <c r="X85" s="144"/>
      <c r="Y85" s="33"/>
      <c r="Z85" s="33"/>
      <c r="AA85" s="33"/>
      <c r="AB85" s="33"/>
      <c r="AC85" s="33"/>
      <c r="AD85" s="33"/>
      <c r="AE85" s="33"/>
      <c r="AF85" s="33"/>
      <c r="AG85" s="33"/>
      <c r="AH85" s="33"/>
      <c r="AI85" s="7"/>
    </row>
    <row r="86" spans="1:35" ht="15" x14ac:dyDescent="0.25">
      <c r="A86" s="156"/>
      <c r="B86" s="167">
        <v>63</v>
      </c>
      <c r="C86" s="168" t="s">
        <v>181</v>
      </c>
      <c r="D86" s="169" t="s">
        <v>182</v>
      </c>
      <c r="E86" s="170" t="s">
        <v>38</v>
      </c>
      <c r="F86" s="171">
        <v>3</v>
      </c>
      <c r="G86" s="157"/>
      <c r="H86" s="157"/>
      <c r="I86" s="156"/>
      <c r="J86" s="156"/>
      <c r="K86" s="156"/>
      <c r="L86" s="75" t="s">
        <v>176</v>
      </c>
      <c r="M86" s="78" t="s">
        <v>176</v>
      </c>
      <c r="N86" s="78" t="s">
        <v>176</v>
      </c>
      <c r="O86" s="78" t="s">
        <v>176</v>
      </c>
      <c r="P86" s="78" t="s">
        <v>176</v>
      </c>
      <c r="Q86" s="79">
        <f t="shared" si="17"/>
        <v>0</v>
      </c>
      <c r="R86" s="156"/>
      <c r="S86" s="172"/>
      <c r="T86" s="81"/>
      <c r="U86" s="156"/>
      <c r="V86" s="31"/>
      <c r="X86" s="144"/>
      <c r="Y86" s="33"/>
      <c r="Z86" s="33"/>
      <c r="AA86" s="33"/>
      <c r="AB86" s="33"/>
      <c r="AC86" s="33"/>
      <c r="AD86" s="33"/>
      <c r="AE86" s="33"/>
      <c r="AF86" s="33"/>
      <c r="AG86" s="33"/>
      <c r="AH86" s="33"/>
      <c r="AI86" s="7"/>
    </row>
    <row r="87" spans="1:35" ht="15" x14ac:dyDescent="0.25">
      <c r="A87" s="156"/>
      <c r="B87" s="167">
        <v>64</v>
      </c>
      <c r="C87" s="168" t="s">
        <v>183</v>
      </c>
      <c r="D87" s="169" t="s">
        <v>184</v>
      </c>
      <c r="E87" s="170" t="s">
        <v>38</v>
      </c>
      <c r="F87" s="171">
        <v>3</v>
      </c>
      <c r="G87" s="157"/>
      <c r="H87" s="157"/>
      <c r="I87" s="156"/>
      <c r="J87" s="156"/>
      <c r="K87" s="156"/>
      <c r="L87" s="75" t="s">
        <v>176</v>
      </c>
      <c r="M87" s="78" t="s">
        <v>176</v>
      </c>
      <c r="N87" s="78" t="s">
        <v>176</v>
      </c>
      <c r="O87" s="78" t="s">
        <v>176</v>
      </c>
      <c r="P87" s="78" t="s">
        <v>176</v>
      </c>
      <c r="Q87" s="79">
        <f t="shared" si="17"/>
        <v>0</v>
      </c>
      <c r="R87" s="156"/>
      <c r="S87" s="172"/>
      <c r="T87" s="81"/>
      <c r="U87" s="156"/>
      <c r="V87" s="31"/>
      <c r="X87" s="144"/>
      <c r="Y87" s="33"/>
      <c r="Z87" s="33"/>
      <c r="AA87" s="33"/>
      <c r="AB87" s="33"/>
      <c r="AC87" s="33"/>
      <c r="AD87" s="33"/>
      <c r="AE87" s="33"/>
      <c r="AF87" s="33"/>
      <c r="AG87" s="33"/>
      <c r="AH87" s="33"/>
      <c r="AI87" s="7"/>
    </row>
    <row r="88" spans="1:35" ht="15" x14ac:dyDescent="0.25">
      <c r="A88" s="156"/>
      <c r="B88" s="167">
        <v>65</v>
      </c>
      <c r="C88" s="168" t="s">
        <v>185</v>
      </c>
      <c r="D88" s="169" t="s">
        <v>186</v>
      </c>
      <c r="E88" s="170" t="s">
        <v>38</v>
      </c>
      <c r="F88" s="171">
        <v>3</v>
      </c>
      <c r="G88" s="157"/>
      <c r="H88" s="157"/>
      <c r="I88" s="156"/>
      <c r="J88" s="156"/>
      <c r="K88" s="156"/>
      <c r="L88" s="75" t="s">
        <v>176</v>
      </c>
      <c r="M88" s="78" t="s">
        <v>176</v>
      </c>
      <c r="N88" s="78" t="s">
        <v>176</v>
      </c>
      <c r="O88" s="78" t="s">
        <v>176</v>
      </c>
      <c r="P88" s="78" t="s">
        <v>176</v>
      </c>
      <c r="Q88" s="79">
        <f t="shared" si="17"/>
        <v>0</v>
      </c>
      <c r="R88" s="156"/>
      <c r="S88" s="172"/>
      <c r="T88" s="81"/>
      <c r="U88" s="156"/>
      <c r="V88" s="31"/>
      <c r="X88" s="144"/>
      <c r="Y88" s="33"/>
      <c r="Z88" s="33"/>
      <c r="AA88" s="33"/>
      <c r="AB88" s="33"/>
      <c r="AC88" s="33"/>
      <c r="AD88" s="33"/>
      <c r="AE88" s="33"/>
      <c r="AF88" s="33"/>
      <c r="AG88" s="33"/>
      <c r="AH88" s="33"/>
      <c r="AI88" s="7"/>
    </row>
    <row r="89" spans="1:35" ht="15" x14ac:dyDescent="0.25">
      <c r="A89" s="156"/>
      <c r="B89" s="167">
        <v>66</v>
      </c>
      <c r="C89" s="168" t="s">
        <v>187</v>
      </c>
      <c r="D89" s="169" t="s">
        <v>188</v>
      </c>
      <c r="E89" s="170" t="s">
        <v>38</v>
      </c>
      <c r="F89" s="171">
        <v>3</v>
      </c>
      <c r="G89" s="157"/>
      <c r="H89" s="157"/>
      <c r="I89" s="156"/>
      <c r="J89" s="156"/>
      <c r="K89" s="156"/>
      <c r="L89" s="75" t="s">
        <v>176</v>
      </c>
      <c r="M89" s="78" t="s">
        <v>176</v>
      </c>
      <c r="N89" s="78" t="s">
        <v>176</v>
      </c>
      <c r="O89" s="78" t="s">
        <v>176</v>
      </c>
      <c r="P89" s="78" t="s">
        <v>176</v>
      </c>
      <c r="Q89" s="79">
        <f t="shared" si="17"/>
        <v>0</v>
      </c>
      <c r="R89" s="156"/>
      <c r="S89" s="172"/>
      <c r="T89" s="81"/>
      <c r="U89" s="156"/>
      <c r="V89" s="31"/>
      <c r="X89" s="144"/>
      <c r="Y89" s="33"/>
      <c r="Z89" s="33"/>
      <c r="AA89" s="33"/>
      <c r="AB89" s="33"/>
      <c r="AC89" s="33"/>
      <c r="AD89" s="33"/>
      <c r="AE89" s="33"/>
      <c r="AF89" s="33"/>
      <c r="AG89" s="33"/>
      <c r="AH89" s="33"/>
      <c r="AI89" s="7"/>
    </row>
    <row r="90" spans="1:35" ht="15" x14ac:dyDescent="0.25">
      <c r="A90" s="156"/>
      <c r="B90" s="167">
        <v>67</v>
      </c>
      <c r="C90" s="168" t="s">
        <v>189</v>
      </c>
      <c r="D90" s="169" t="s">
        <v>190</v>
      </c>
      <c r="E90" s="170" t="s">
        <v>133</v>
      </c>
      <c r="F90" s="171">
        <v>2</v>
      </c>
      <c r="G90" s="157"/>
      <c r="H90" s="157"/>
      <c r="I90" s="156"/>
      <c r="J90" s="156"/>
      <c r="K90" s="156"/>
      <c r="L90" s="177" t="e">
        <f>(L86*1000)/L84</f>
        <v>#VALUE!</v>
      </c>
      <c r="M90" s="178" t="e">
        <f>(M86*1000)/M84</f>
        <v>#VALUE!</v>
      </c>
      <c r="N90" s="178" t="e">
        <f t="shared" ref="N90:Q91" si="18">(N86*1000)/N84</f>
        <v>#VALUE!</v>
      </c>
      <c r="O90" s="178" t="e">
        <f t="shared" si="18"/>
        <v>#VALUE!</v>
      </c>
      <c r="P90" s="178" t="e">
        <f t="shared" si="18"/>
        <v>#VALUE!</v>
      </c>
      <c r="Q90" s="179" t="e">
        <f t="shared" si="18"/>
        <v>#DIV/0!</v>
      </c>
      <c r="R90" s="156"/>
      <c r="S90" s="172"/>
      <c r="T90" s="81"/>
      <c r="U90" s="156"/>
      <c r="V90" s="31"/>
      <c r="X90" s="7"/>
      <c r="AI90" s="7"/>
    </row>
    <row r="91" spans="1:35" ht="15.75" thickBot="1" x14ac:dyDescent="0.3">
      <c r="A91" s="156"/>
      <c r="B91" s="182">
        <v>68</v>
      </c>
      <c r="C91" s="183" t="s">
        <v>191</v>
      </c>
      <c r="D91" s="184" t="s">
        <v>192</v>
      </c>
      <c r="E91" s="185" t="s">
        <v>133</v>
      </c>
      <c r="F91" s="186">
        <v>2</v>
      </c>
      <c r="G91" s="157"/>
      <c r="H91" s="157"/>
      <c r="I91" s="156"/>
      <c r="J91" s="156"/>
      <c r="K91" s="156"/>
      <c r="L91" s="187" t="e">
        <f>(L87*1000)/L85</f>
        <v>#VALUE!</v>
      </c>
      <c r="M91" s="188" t="e">
        <f>(M87*1000)/M85</f>
        <v>#VALUE!</v>
      </c>
      <c r="N91" s="188" t="e">
        <f t="shared" si="18"/>
        <v>#VALUE!</v>
      </c>
      <c r="O91" s="188" t="e">
        <f t="shared" si="18"/>
        <v>#VALUE!</v>
      </c>
      <c r="P91" s="188" t="e">
        <f t="shared" si="18"/>
        <v>#VALUE!</v>
      </c>
      <c r="Q91" s="189" t="e">
        <f t="shared" si="18"/>
        <v>#DIV/0!</v>
      </c>
      <c r="R91" s="156"/>
      <c r="S91" s="190"/>
      <c r="T91" s="61"/>
      <c r="U91" s="156"/>
      <c r="V91" s="31"/>
      <c r="X91" s="7"/>
      <c r="AI91" s="7"/>
    </row>
    <row r="92" spans="1:35" ht="15.75" thickBot="1" x14ac:dyDescent="0.3">
      <c r="A92" s="156"/>
      <c r="B92" s="158">
        <v>69</v>
      </c>
      <c r="C92" s="159" t="s">
        <v>193</v>
      </c>
      <c r="D92" s="160" t="s">
        <v>194</v>
      </c>
      <c r="E92" s="161" t="s">
        <v>117</v>
      </c>
      <c r="F92" s="162">
        <v>0</v>
      </c>
      <c r="G92" s="157"/>
      <c r="H92" s="157"/>
      <c r="I92" s="156"/>
      <c r="J92" s="156"/>
      <c r="K92" s="156"/>
      <c r="L92" s="156"/>
      <c r="M92" s="156"/>
      <c r="N92" s="156"/>
      <c r="O92" s="156"/>
      <c r="P92" s="156"/>
      <c r="Q92" s="164" t="s">
        <v>176</v>
      </c>
      <c r="R92" s="156"/>
      <c r="S92" s="165"/>
      <c r="T92" s="166"/>
      <c r="U92" s="156"/>
      <c r="V92" s="31"/>
      <c r="X92" s="7"/>
      <c r="AH92" s="33"/>
      <c r="AI92" s="7"/>
    </row>
    <row r="93" spans="1:35" ht="15" x14ac:dyDescent="0.25">
      <c r="A93" s="156"/>
      <c r="B93" s="167">
        <v>70</v>
      </c>
      <c r="C93" s="173" t="s">
        <v>195</v>
      </c>
      <c r="D93" s="169" t="s">
        <v>196</v>
      </c>
      <c r="E93" s="175" t="s">
        <v>29</v>
      </c>
      <c r="F93" s="176">
        <v>3</v>
      </c>
      <c r="G93" s="157"/>
      <c r="H93" s="157"/>
      <c r="I93" s="156"/>
      <c r="J93" s="156"/>
      <c r="K93" s="156"/>
      <c r="L93" s="39" t="s">
        <v>176</v>
      </c>
      <c r="M93" s="40" t="s">
        <v>176</v>
      </c>
      <c r="N93" s="40" t="s">
        <v>176</v>
      </c>
      <c r="O93" s="40" t="s">
        <v>176</v>
      </c>
      <c r="P93" s="40" t="s">
        <v>176</v>
      </c>
      <c r="Q93" s="79">
        <f t="shared" ref="Q93:Q98" si="19">SUM(L93:P93)</f>
        <v>0</v>
      </c>
      <c r="R93" s="156"/>
      <c r="S93" s="172"/>
      <c r="T93" s="81"/>
      <c r="U93" s="156"/>
      <c r="V93" s="31"/>
      <c r="X93" s="144"/>
      <c r="Y93" s="33"/>
      <c r="Z93" s="33"/>
      <c r="AA93" s="33"/>
      <c r="AB93" s="33"/>
      <c r="AC93" s="33"/>
      <c r="AD93" s="33"/>
      <c r="AE93" s="33"/>
      <c r="AF93" s="33"/>
      <c r="AG93" s="33"/>
      <c r="AH93" s="33"/>
      <c r="AI93" s="7"/>
    </row>
    <row r="94" spans="1:35" ht="15" x14ac:dyDescent="0.25">
      <c r="A94" s="156"/>
      <c r="B94" s="167">
        <v>71</v>
      </c>
      <c r="C94" s="173" t="s">
        <v>197</v>
      </c>
      <c r="D94" s="174" t="s">
        <v>198</v>
      </c>
      <c r="E94" s="175" t="s">
        <v>29</v>
      </c>
      <c r="F94" s="176">
        <v>3</v>
      </c>
      <c r="G94" s="157"/>
      <c r="H94" s="157"/>
      <c r="I94" s="156"/>
      <c r="J94" s="156"/>
      <c r="K94" s="156"/>
      <c r="L94" s="75" t="s">
        <v>176</v>
      </c>
      <c r="M94" s="78" t="s">
        <v>176</v>
      </c>
      <c r="N94" s="78" t="s">
        <v>176</v>
      </c>
      <c r="O94" s="78" t="s">
        <v>176</v>
      </c>
      <c r="P94" s="78" t="s">
        <v>176</v>
      </c>
      <c r="Q94" s="79">
        <f t="shared" si="19"/>
        <v>0</v>
      </c>
      <c r="R94" s="156"/>
      <c r="S94" s="172"/>
      <c r="T94" s="81"/>
      <c r="U94" s="156"/>
      <c r="V94" s="31"/>
      <c r="X94" s="144"/>
      <c r="Y94" s="33"/>
      <c r="Z94" s="33"/>
      <c r="AA94" s="33"/>
      <c r="AB94" s="33"/>
      <c r="AC94" s="33"/>
      <c r="AD94" s="33"/>
      <c r="AE94" s="33"/>
      <c r="AF94" s="33"/>
      <c r="AG94" s="33"/>
      <c r="AH94" s="33"/>
      <c r="AI94" s="7"/>
    </row>
    <row r="95" spans="1:35" ht="15" x14ac:dyDescent="0.25">
      <c r="A95" s="156"/>
      <c r="B95" s="167">
        <v>72</v>
      </c>
      <c r="C95" s="168" t="s">
        <v>199</v>
      </c>
      <c r="D95" s="169" t="s">
        <v>200</v>
      </c>
      <c r="E95" s="170" t="s">
        <v>38</v>
      </c>
      <c r="F95" s="171">
        <v>3</v>
      </c>
      <c r="G95" s="157"/>
      <c r="H95" s="157"/>
      <c r="I95" s="156"/>
      <c r="J95" s="156"/>
      <c r="K95" s="156"/>
      <c r="L95" s="75" t="s">
        <v>176</v>
      </c>
      <c r="M95" s="78" t="s">
        <v>176</v>
      </c>
      <c r="N95" s="78" t="s">
        <v>176</v>
      </c>
      <c r="O95" s="78" t="s">
        <v>176</v>
      </c>
      <c r="P95" s="78" t="s">
        <v>176</v>
      </c>
      <c r="Q95" s="79">
        <f t="shared" si="19"/>
        <v>0</v>
      </c>
      <c r="R95" s="156"/>
      <c r="S95" s="172"/>
      <c r="T95" s="81"/>
      <c r="U95" s="156"/>
      <c r="V95" s="31"/>
      <c r="X95" s="144"/>
      <c r="Y95" s="33"/>
      <c r="Z95" s="33"/>
      <c r="AA95" s="33"/>
      <c r="AB95" s="33"/>
      <c r="AC95" s="33"/>
      <c r="AD95" s="33"/>
      <c r="AE95" s="33"/>
      <c r="AF95" s="33"/>
      <c r="AG95" s="33"/>
      <c r="AH95" s="33"/>
      <c r="AI95" s="7"/>
    </row>
    <row r="96" spans="1:35" ht="15" x14ac:dyDescent="0.25">
      <c r="A96" s="156"/>
      <c r="B96" s="167">
        <v>73</v>
      </c>
      <c r="C96" s="168" t="s">
        <v>201</v>
      </c>
      <c r="D96" s="169" t="s">
        <v>202</v>
      </c>
      <c r="E96" s="170" t="s">
        <v>38</v>
      </c>
      <c r="F96" s="171">
        <v>3</v>
      </c>
      <c r="G96" s="157"/>
      <c r="H96" s="157"/>
      <c r="I96" s="156"/>
      <c r="J96" s="156"/>
      <c r="K96" s="156"/>
      <c r="L96" s="75" t="s">
        <v>176</v>
      </c>
      <c r="M96" s="78" t="s">
        <v>176</v>
      </c>
      <c r="N96" s="78" t="s">
        <v>176</v>
      </c>
      <c r="O96" s="78" t="s">
        <v>176</v>
      </c>
      <c r="P96" s="78" t="s">
        <v>176</v>
      </c>
      <c r="Q96" s="79">
        <f t="shared" si="19"/>
        <v>0</v>
      </c>
      <c r="R96" s="156"/>
      <c r="S96" s="172"/>
      <c r="T96" s="81"/>
      <c r="U96" s="156"/>
      <c r="V96" s="31"/>
      <c r="X96" s="144"/>
      <c r="Y96" s="33"/>
      <c r="Z96" s="33"/>
      <c r="AA96" s="33"/>
      <c r="AB96" s="33"/>
      <c r="AC96" s="33"/>
      <c r="AD96" s="33"/>
      <c r="AE96" s="33"/>
      <c r="AF96" s="33"/>
      <c r="AG96" s="33"/>
      <c r="AH96" s="33"/>
      <c r="AI96" s="7"/>
    </row>
    <row r="97" spans="1:35" ht="15" x14ac:dyDescent="0.25">
      <c r="A97" s="156"/>
      <c r="B97" s="167">
        <v>74</v>
      </c>
      <c r="C97" s="168" t="s">
        <v>203</v>
      </c>
      <c r="D97" s="169" t="s">
        <v>204</v>
      </c>
      <c r="E97" s="170" t="s">
        <v>38</v>
      </c>
      <c r="F97" s="171">
        <v>3</v>
      </c>
      <c r="G97" s="157"/>
      <c r="H97" s="157"/>
      <c r="I97" s="156"/>
      <c r="J97" s="156"/>
      <c r="K97" s="156"/>
      <c r="L97" s="75" t="s">
        <v>176</v>
      </c>
      <c r="M97" s="78" t="s">
        <v>176</v>
      </c>
      <c r="N97" s="78" t="s">
        <v>176</v>
      </c>
      <c r="O97" s="78" t="s">
        <v>176</v>
      </c>
      <c r="P97" s="78" t="s">
        <v>176</v>
      </c>
      <c r="Q97" s="79">
        <f t="shared" si="19"/>
        <v>0</v>
      </c>
      <c r="R97" s="156"/>
      <c r="S97" s="172"/>
      <c r="T97" s="81"/>
      <c r="U97" s="156"/>
      <c r="V97" s="31"/>
      <c r="X97" s="144"/>
      <c r="Y97" s="33"/>
      <c r="Z97" s="33"/>
      <c r="AA97" s="33"/>
      <c r="AB97" s="33"/>
      <c r="AC97" s="33"/>
      <c r="AD97" s="33"/>
      <c r="AE97" s="33"/>
      <c r="AF97" s="33"/>
      <c r="AG97" s="33"/>
      <c r="AH97" s="33"/>
      <c r="AI97" s="7"/>
    </row>
    <row r="98" spans="1:35" ht="15" x14ac:dyDescent="0.25">
      <c r="A98" s="156"/>
      <c r="B98" s="167">
        <v>75</v>
      </c>
      <c r="C98" s="168" t="s">
        <v>205</v>
      </c>
      <c r="D98" s="169" t="s">
        <v>206</v>
      </c>
      <c r="E98" s="170" t="s">
        <v>38</v>
      </c>
      <c r="F98" s="171">
        <v>3</v>
      </c>
      <c r="G98" s="157"/>
      <c r="H98" s="157"/>
      <c r="I98" s="156"/>
      <c r="J98" s="156"/>
      <c r="K98" s="156"/>
      <c r="L98" s="75" t="s">
        <v>176</v>
      </c>
      <c r="M98" s="78" t="s">
        <v>176</v>
      </c>
      <c r="N98" s="78" t="s">
        <v>176</v>
      </c>
      <c r="O98" s="78" t="s">
        <v>176</v>
      </c>
      <c r="P98" s="78" t="s">
        <v>176</v>
      </c>
      <c r="Q98" s="79">
        <f t="shared" si="19"/>
        <v>0</v>
      </c>
      <c r="R98" s="156"/>
      <c r="S98" s="172"/>
      <c r="T98" s="81"/>
      <c r="U98" s="156"/>
      <c r="V98" s="31"/>
      <c r="X98" s="144"/>
      <c r="Y98" s="33"/>
      <c r="Z98" s="33"/>
      <c r="AA98" s="33"/>
      <c r="AB98" s="33"/>
      <c r="AC98" s="33"/>
      <c r="AD98" s="33"/>
      <c r="AE98" s="33"/>
      <c r="AF98" s="33"/>
      <c r="AG98" s="33"/>
      <c r="AH98" s="33"/>
      <c r="AI98" s="7"/>
    </row>
    <row r="99" spans="1:35" ht="15" x14ac:dyDescent="0.25">
      <c r="A99" s="156"/>
      <c r="B99" s="167">
        <v>76</v>
      </c>
      <c r="C99" s="168" t="s">
        <v>207</v>
      </c>
      <c r="D99" s="169" t="s">
        <v>208</v>
      </c>
      <c r="E99" s="170" t="s">
        <v>133</v>
      </c>
      <c r="F99" s="171">
        <v>2</v>
      </c>
      <c r="G99" s="157"/>
      <c r="H99" s="157"/>
      <c r="I99" s="156"/>
      <c r="J99" s="156"/>
      <c r="K99" s="156"/>
      <c r="L99" s="177" t="e">
        <f>(L95*1000)/L93</f>
        <v>#VALUE!</v>
      </c>
      <c r="M99" s="178" t="e">
        <f>(M95*1000)/M93</f>
        <v>#VALUE!</v>
      </c>
      <c r="N99" s="178" t="e">
        <f t="shared" ref="N99:Q100" si="20">(N95*1000)/N93</f>
        <v>#VALUE!</v>
      </c>
      <c r="O99" s="178" t="e">
        <f t="shared" si="20"/>
        <v>#VALUE!</v>
      </c>
      <c r="P99" s="178" t="e">
        <f t="shared" si="20"/>
        <v>#VALUE!</v>
      </c>
      <c r="Q99" s="179" t="e">
        <f t="shared" si="20"/>
        <v>#DIV/0!</v>
      </c>
      <c r="R99" s="156"/>
      <c r="S99" s="172"/>
      <c r="T99" s="81"/>
      <c r="U99" s="156"/>
      <c r="V99" s="31"/>
      <c r="X99" s="7"/>
      <c r="AI99" s="7"/>
    </row>
    <row r="100" spans="1:35" ht="15.75" thickBot="1" x14ac:dyDescent="0.3">
      <c r="A100" s="156"/>
      <c r="B100" s="192">
        <v>77</v>
      </c>
      <c r="C100" s="193" t="s">
        <v>209</v>
      </c>
      <c r="D100" s="194" t="s">
        <v>210</v>
      </c>
      <c r="E100" s="195" t="s">
        <v>133</v>
      </c>
      <c r="F100" s="196">
        <v>2</v>
      </c>
      <c r="G100" s="157"/>
      <c r="H100" s="157"/>
      <c r="I100" s="156"/>
      <c r="J100" s="156"/>
      <c r="K100" s="156"/>
      <c r="L100" s="187" t="e">
        <f>(L96*1000)/L94</f>
        <v>#VALUE!</v>
      </c>
      <c r="M100" s="188" t="e">
        <f>(M96*1000)/M94</f>
        <v>#VALUE!</v>
      </c>
      <c r="N100" s="188" t="e">
        <f t="shared" si="20"/>
        <v>#VALUE!</v>
      </c>
      <c r="O100" s="188" t="e">
        <f t="shared" si="20"/>
        <v>#VALUE!</v>
      </c>
      <c r="P100" s="188" t="e">
        <f t="shared" si="20"/>
        <v>#VALUE!</v>
      </c>
      <c r="Q100" s="189" t="e">
        <f t="shared" si="20"/>
        <v>#DIV/0!</v>
      </c>
      <c r="R100" s="156"/>
      <c r="S100" s="190"/>
      <c r="T100" s="61"/>
      <c r="U100" s="156"/>
      <c r="V100" s="31"/>
      <c r="X100" s="7"/>
      <c r="AI100" s="7"/>
    </row>
    <row r="101" spans="1:35" ht="15.75" thickBot="1" x14ac:dyDescent="0.3">
      <c r="A101" s="156"/>
      <c r="B101" s="156"/>
      <c r="C101" s="156"/>
      <c r="D101" s="157"/>
      <c r="E101" s="157"/>
      <c r="F101" s="157"/>
      <c r="G101" s="157"/>
      <c r="H101" s="157"/>
      <c r="I101" s="156"/>
      <c r="J101" s="156"/>
      <c r="K101" s="156"/>
      <c r="L101" s="156"/>
      <c r="M101" s="156"/>
      <c r="N101" s="156"/>
      <c r="O101" s="156"/>
      <c r="P101" s="156"/>
      <c r="Q101" s="156"/>
      <c r="R101" s="156"/>
      <c r="S101" s="156"/>
      <c r="T101" s="156"/>
      <c r="U101" s="156"/>
      <c r="V101" s="31"/>
      <c r="X101" s="7"/>
      <c r="AI101" s="7"/>
    </row>
    <row r="102" spans="1:35" ht="15.75" thickBot="1" x14ac:dyDescent="0.3">
      <c r="A102" s="156"/>
      <c r="B102" s="16" t="s">
        <v>211</v>
      </c>
      <c r="C102" s="34" t="s">
        <v>212</v>
      </c>
      <c r="D102" s="157"/>
      <c r="E102" s="157"/>
      <c r="F102" s="157"/>
      <c r="G102" s="157"/>
      <c r="H102" s="157"/>
      <c r="I102" s="156"/>
      <c r="J102" s="156"/>
      <c r="K102" s="156"/>
      <c r="L102" s="156"/>
      <c r="M102" s="156"/>
      <c r="N102" s="156"/>
      <c r="O102" s="156"/>
      <c r="P102" s="156"/>
      <c r="Q102" s="156"/>
      <c r="R102" s="156"/>
      <c r="S102" s="156"/>
      <c r="T102" s="156"/>
      <c r="U102" s="156"/>
      <c r="V102" s="31"/>
      <c r="X102" s="7"/>
      <c r="AI102" s="7"/>
    </row>
    <row r="103" spans="1:35" ht="15.75" thickBot="1" x14ac:dyDescent="0.3">
      <c r="A103" s="156"/>
      <c r="B103" s="158">
        <v>78</v>
      </c>
      <c r="C103" s="159" t="s">
        <v>213</v>
      </c>
      <c r="D103" s="160" t="s">
        <v>214</v>
      </c>
      <c r="E103" s="161" t="s">
        <v>117</v>
      </c>
      <c r="F103" s="162">
        <v>0</v>
      </c>
      <c r="G103" s="157"/>
      <c r="H103" s="157"/>
      <c r="I103" s="156"/>
      <c r="J103" s="156"/>
      <c r="K103" s="156"/>
      <c r="L103" s="163"/>
      <c r="M103" s="163"/>
      <c r="N103" s="163"/>
      <c r="O103" s="163"/>
      <c r="P103" s="163"/>
      <c r="Q103" s="197" t="s">
        <v>215</v>
      </c>
      <c r="R103" s="156"/>
      <c r="S103" s="165"/>
      <c r="T103" s="166"/>
      <c r="U103" s="156"/>
      <c r="V103" s="31"/>
      <c r="X103" s="7"/>
      <c r="AH103" s="33"/>
      <c r="AI103" s="7"/>
    </row>
    <row r="104" spans="1:35" ht="15" x14ac:dyDescent="0.25">
      <c r="A104" s="156"/>
      <c r="B104" s="167">
        <v>79</v>
      </c>
      <c r="C104" s="168" t="s">
        <v>119</v>
      </c>
      <c r="D104" s="169" t="s">
        <v>216</v>
      </c>
      <c r="E104" s="170" t="s">
        <v>29</v>
      </c>
      <c r="F104" s="171">
        <v>3</v>
      </c>
      <c r="G104" s="157"/>
      <c r="H104" s="157"/>
      <c r="I104" s="156"/>
      <c r="J104" s="156"/>
      <c r="K104" s="156"/>
      <c r="L104" s="198">
        <v>7.83</v>
      </c>
      <c r="M104" s="199">
        <v>8.2970000000000006</v>
      </c>
      <c r="N104" s="199">
        <v>8.2289999999999992</v>
      </c>
      <c r="O104" s="199">
        <v>7.9050000000000002</v>
      </c>
      <c r="P104" s="199">
        <v>7.75</v>
      </c>
      <c r="Q104" s="200">
        <f t="shared" ref="Q104:Q109" si="21">SUM(L104:P104)</f>
        <v>40.011000000000003</v>
      </c>
      <c r="R104" s="156"/>
      <c r="S104" s="172"/>
      <c r="T104" s="81"/>
      <c r="U104" s="156"/>
      <c r="V104" s="31"/>
      <c r="X104" s="144"/>
      <c r="Y104" s="33"/>
      <c r="Z104" s="33"/>
      <c r="AA104" s="33"/>
      <c r="AB104" s="33"/>
      <c r="AC104" s="33"/>
      <c r="AD104" s="33"/>
      <c r="AE104" s="33"/>
      <c r="AF104" s="33"/>
      <c r="AG104" s="33"/>
      <c r="AH104" s="33"/>
      <c r="AI104" s="7"/>
    </row>
    <row r="105" spans="1:35" ht="15" x14ac:dyDescent="0.25">
      <c r="A105" s="156"/>
      <c r="B105" s="167">
        <v>80</v>
      </c>
      <c r="C105" s="173" t="s">
        <v>121</v>
      </c>
      <c r="D105" s="174" t="s">
        <v>217</v>
      </c>
      <c r="E105" s="175" t="s">
        <v>29</v>
      </c>
      <c r="F105" s="176">
        <v>3</v>
      </c>
      <c r="G105" s="157"/>
      <c r="H105" s="157"/>
      <c r="I105" s="156"/>
      <c r="J105" s="156"/>
      <c r="K105" s="156"/>
      <c r="L105" s="201">
        <v>7.83</v>
      </c>
      <c r="M105" s="202">
        <v>8.2970000000000006</v>
      </c>
      <c r="N105" s="202">
        <v>8.2289999999999992</v>
      </c>
      <c r="O105" s="202">
        <v>7.9050000000000002</v>
      </c>
      <c r="P105" s="202">
        <v>7.75</v>
      </c>
      <c r="Q105" s="79">
        <f t="shared" si="21"/>
        <v>40.011000000000003</v>
      </c>
      <c r="R105" s="156"/>
      <c r="S105" s="172"/>
      <c r="T105" s="81"/>
      <c r="U105" s="156"/>
      <c r="V105" s="31"/>
      <c r="X105" s="144"/>
      <c r="Y105" s="33"/>
      <c r="Z105" s="33"/>
      <c r="AA105" s="33"/>
      <c r="AB105" s="33"/>
      <c r="AC105" s="33"/>
      <c r="AD105" s="33"/>
      <c r="AE105" s="33"/>
      <c r="AF105" s="33"/>
      <c r="AG105" s="33"/>
      <c r="AH105" s="33"/>
      <c r="AI105" s="7"/>
    </row>
    <row r="106" spans="1:35" ht="15" x14ac:dyDescent="0.25">
      <c r="A106" s="156"/>
      <c r="B106" s="167">
        <v>81</v>
      </c>
      <c r="C106" s="168" t="s">
        <v>123</v>
      </c>
      <c r="D106" s="169" t="s">
        <v>218</v>
      </c>
      <c r="E106" s="170" t="s">
        <v>38</v>
      </c>
      <c r="F106" s="171">
        <v>3</v>
      </c>
      <c r="G106" s="157"/>
      <c r="H106" s="157"/>
      <c r="I106" s="156"/>
      <c r="J106" s="156"/>
      <c r="K106" s="156"/>
      <c r="L106" s="201">
        <v>1.9650000000000001</v>
      </c>
      <c r="M106" s="202">
        <v>2.012</v>
      </c>
      <c r="N106" s="202">
        <v>2</v>
      </c>
      <c r="O106" s="202">
        <v>1.972</v>
      </c>
      <c r="P106" s="202">
        <v>1.9570000000000001</v>
      </c>
      <c r="Q106" s="79">
        <f t="shared" si="21"/>
        <v>9.9060000000000006</v>
      </c>
      <c r="R106" s="156"/>
      <c r="S106" s="172"/>
      <c r="T106" s="81"/>
      <c r="U106" s="156"/>
      <c r="V106" s="31"/>
      <c r="X106" s="144"/>
      <c r="Y106" s="33"/>
      <c r="Z106" s="33"/>
      <c r="AA106" s="33"/>
      <c r="AB106" s="33"/>
      <c r="AC106" s="33"/>
      <c r="AD106" s="33"/>
      <c r="AE106" s="33"/>
      <c r="AF106" s="33"/>
      <c r="AG106" s="33"/>
      <c r="AH106" s="33"/>
      <c r="AI106" s="7"/>
    </row>
    <row r="107" spans="1:35" ht="15" x14ac:dyDescent="0.25">
      <c r="A107" s="156"/>
      <c r="B107" s="167">
        <v>82</v>
      </c>
      <c r="C107" s="168" t="s">
        <v>125</v>
      </c>
      <c r="D107" s="169" t="s">
        <v>219</v>
      </c>
      <c r="E107" s="170" t="s">
        <v>38</v>
      </c>
      <c r="F107" s="171">
        <v>3</v>
      </c>
      <c r="G107" s="157"/>
      <c r="H107" s="157"/>
      <c r="I107" s="156"/>
      <c r="J107" s="156"/>
      <c r="K107" s="156"/>
      <c r="L107" s="201">
        <v>1.1000000000000001</v>
      </c>
      <c r="M107" s="202">
        <v>1.1000000000000001</v>
      </c>
      <c r="N107" s="202">
        <v>1.1000000000000001</v>
      </c>
      <c r="O107" s="202">
        <v>1.1000000000000001</v>
      </c>
      <c r="P107" s="202">
        <v>1.1000000000000001</v>
      </c>
      <c r="Q107" s="79">
        <f t="shared" si="21"/>
        <v>5.5</v>
      </c>
      <c r="R107" s="156"/>
      <c r="S107" s="172"/>
      <c r="T107" s="81"/>
      <c r="U107" s="156"/>
      <c r="V107" s="31"/>
      <c r="X107" s="144"/>
      <c r="Y107" s="33"/>
      <c r="Z107" s="33"/>
      <c r="AA107" s="33"/>
      <c r="AB107" s="33"/>
      <c r="AC107" s="33"/>
      <c r="AD107" s="33"/>
      <c r="AE107" s="33"/>
      <c r="AF107" s="33"/>
      <c r="AG107" s="33"/>
      <c r="AH107" s="33"/>
      <c r="AI107" s="7"/>
    </row>
    <row r="108" spans="1:35" ht="15" x14ac:dyDescent="0.25">
      <c r="A108" s="156"/>
      <c r="B108" s="167">
        <v>83</v>
      </c>
      <c r="C108" s="168" t="s">
        <v>127</v>
      </c>
      <c r="D108" s="169" t="s">
        <v>220</v>
      </c>
      <c r="E108" s="170" t="s">
        <v>38</v>
      </c>
      <c r="F108" s="171">
        <v>3</v>
      </c>
      <c r="G108" s="157"/>
      <c r="H108" s="157"/>
      <c r="I108" s="156"/>
      <c r="J108" s="156"/>
      <c r="K108" s="156"/>
      <c r="L108" s="201">
        <v>1.9650000000000001</v>
      </c>
      <c r="M108" s="202">
        <v>2.012</v>
      </c>
      <c r="N108" s="202">
        <v>2</v>
      </c>
      <c r="O108" s="202">
        <v>1.972</v>
      </c>
      <c r="P108" s="202">
        <v>1.9570000000000001</v>
      </c>
      <c r="Q108" s="79">
        <f t="shared" si="21"/>
        <v>9.9060000000000006</v>
      </c>
      <c r="R108" s="156"/>
      <c r="S108" s="172"/>
      <c r="T108" s="81"/>
      <c r="U108" s="156"/>
      <c r="V108" s="31"/>
      <c r="X108" s="144"/>
      <c r="Y108" s="33"/>
      <c r="Z108" s="33"/>
      <c r="AA108" s="33"/>
      <c r="AB108" s="33"/>
      <c r="AC108" s="33"/>
      <c r="AD108" s="33"/>
      <c r="AE108" s="33"/>
      <c r="AF108" s="33"/>
      <c r="AG108" s="33"/>
      <c r="AH108" s="33"/>
      <c r="AI108" s="7"/>
    </row>
    <row r="109" spans="1:35" ht="15" x14ac:dyDescent="0.25">
      <c r="A109" s="156"/>
      <c r="B109" s="167">
        <v>84</v>
      </c>
      <c r="C109" s="168" t="s">
        <v>129</v>
      </c>
      <c r="D109" s="169" t="s">
        <v>221</v>
      </c>
      <c r="E109" s="170" t="s">
        <v>38</v>
      </c>
      <c r="F109" s="171">
        <v>3</v>
      </c>
      <c r="G109" s="157"/>
      <c r="H109" s="157"/>
      <c r="I109" s="156"/>
      <c r="J109" s="156"/>
      <c r="K109" s="156"/>
      <c r="L109" s="201">
        <v>1.375</v>
      </c>
      <c r="M109" s="202">
        <v>1.375</v>
      </c>
      <c r="N109" s="202">
        <v>1.375</v>
      </c>
      <c r="O109" s="202">
        <v>1.375</v>
      </c>
      <c r="P109" s="202">
        <v>1.375</v>
      </c>
      <c r="Q109" s="79">
        <f t="shared" si="21"/>
        <v>6.875</v>
      </c>
      <c r="R109" s="156"/>
      <c r="S109" s="172"/>
      <c r="T109" s="81"/>
      <c r="U109" s="156"/>
      <c r="V109" s="31"/>
      <c r="X109" s="144"/>
      <c r="Y109" s="33"/>
      <c r="Z109" s="33"/>
      <c r="AA109" s="33"/>
      <c r="AB109" s="33"/>
      <c r="AC109" s="33"/>
      <c r="AD109" s="33"/>
      <c r="AE109" s="33"/>
      <c r="AF109" s="33"/>
      <c r="AG109" s="33"/>
      <c r="AH109" s="33"/>
      <c r="AI109" s="7"/>
    </row>
    <row r="110" spans="1:35" ht="15" x14ac:dyDescent="0.25">
      <c r="A110" s="156"/>
      <c r="B110" s="167">
        <v>85</v>
      </c>
      <c r="C110" s="168" t="s">
        <v>131</v>
      </c>
      <c r="D110" s="169" t="s">
        <v>222</v>
      </c>
      <c r="E110" s="170" t="s">
        <v>133</v>
      </c>
      <c r="F110" s="171">
        <v>2</v>
      </c>
      <c r="G110" s="157"/>
      <c r="H110" s="157"/>
      <c r="I110" s="156"/>
      <c r="J110" s="156"/>
      <c r="K110" s="156"/>
      <c r="L110" s="177">
        <f>(L106*1000)/L104</f>
        <v>250.95785440613025</v>
      </c>
      <c r="M110" s="178">
        <f>(M106*1000)/M104</f>
        <v>242.4972881764493</v>
      </c>
      <c r="N110" s="178">
        <f t="shared" ref="N110:Q111" si="22">(N106*1000)/N104</f>
        <v>243.0428970713331</v>
      </c>
      <c r="O110" s="178">
        <f>(O106*1000)/O104</f>
        <v>249.46236559139786</v>
      </c>
      <c r="P110" s="178">
        <f>(P106*1000)/P104</f>
        <v>252.51612903225808</v>
      </c>
      <c r="Q110" s="179">
        <f>(Q106*1000)/Q104</f>
        <v>247.58191497338231</v>
      </c>
      <c r="R110" s="156"/>
      <c r="S110" s="172"/>
      <c r="T110" s="81"/>
      <c r="U110" s="156"/>
      <c r="V110" s="31"/>
      <c r="X110" s="7"/>
      <c r="AI110" s="7"/>
    </row>
    <row r="111" spans="1:35" ht="15.75" thickBot="1" x14ac:dyDescent="0.3">
      <c r="A111" s="156"/>
      <c r="B111" s="182">
        <v>86</v>
      </c>
      <c r="C111" s="183" t="s">
        <v>134</v>
      </c>
      <c r="D111" s="184" t="s">
        <v>223</v>
      </c>
      <c r="E111" s="185" t="s">
        <v>133</v>
      </c>
      <c r="F111" s="186">
        <v>2</v>
      </c>
      <c r="G111" s="157"/>
      <c r="H111" s="157"/>
      <c r="I111" s="156"/>
      <c r="J111" s="156"/>
      <c r="K111" s="156"/>
      <c r="L111" s="187">
        <f>(L107*1000)/L105</f>
        <v>140.48531289910599</v>
      </c>
      <c r="M111" s="188">
        <f>(M107*1000)/M105</f>
        <v>132.57804025551403</v>
      </c>
      <c r="N111" s="188">
        <f t="shared" si="22"/>
        <v>133.67359338923322</v>
      </c>
      <c r="O111" s="188">
        <f t="shared" si="22"/>
        <v>139.15243516761544</v>
      </c>
      <c r="P111" s="188">
        <f t="shared" si="22"/>
        <v>141.93548387096774</v>
      </c>
      <c r="Q111" s="189">
        <f t="shared" si="22"/>
        <v>137.4621978955787</v>
      </c>
      <c r="R111" s="156"/>
      <c r="S111" s="190"/>
      <c r="T111" s="61"/>
      <c r="U111" s="156"/>
      <c r="V111" s="31"/>
      <c r="X111" s="7"/>
      <c r="AI111" s="7"/>
    </row>
    <row r="112" spans="1:35" ht="15.75" thickBot="1" x14ac:dyDescent="0.3">
      <c r="A112" s="156"/>
      <c r="B112" s="158">
        <v>87</v>
      </c>
      <c r="C112" s="159" t="s">
        <v>224</v>
      </c>
      <c r="D112" s="160" t="s">
        <v>225</v>
      </c>
      <c r="E112" s="161" t="s">
        <v>117</v>
      </c>
      <c r="F112" s="162">
        <v>0</v>
      </c>
      <c r="G112" s="157"/>
      <c r="H112" s="157"/>
      <c r="I112" s="156"/>
      <c r="J112" s="156"/>
      <c r="K112" s="156"/>
      <c r="L112" s="163"/>
      <c r="M112" s="163"/>
      <c r="N112" s="163"/>
      <c r="O112" s="163"/>
      <c r="P112" s="163"/>
      <c r="Q112" s="197" t="s">
        <v>226</v>
      </c>
      <c r="R112" s="156"/>
      <c r="S112" s="165"/>
      <c r="T112" s="166"/>
      <c r="U112" s="156"/>
      <c r="V112" s="31"/>
      <c r="X112" s="7"/>
      <c r="AH112" s="33"/>
      <c r="AI112" s="7"/>
    </row>
    <row r="113" spans="1:35" ht="15" x14ac:dyDescent="0.25">
      <c r="A113" s="156"/>
      <c r="B113" s="167">
        <v>88</v>
      </c>
      <c r="C113" s="168" t="s">
        <v>139</v>
      </c>
      <c r="D113" s="169" t="s">
        <v>227</v>
      </c>
      <c r="E113" s="170" t="s">
        <v>29</v>
      </c>
      <c r="F113" s="171">
        <v>3</v>
      </c>
      <c r="G113" s="157"/>
      <c r="H113" s="157"/>
      <c r="I113" s="156"/>
      <c r="J113" s="156"/>
      <c r="K113" s="156"/>
      <c r="L113" s="198">
        <v>1.337</v>
      </c>
      <c r="M113" s="199">
        <v>1.417</v>
      </c>
      <c r="N113" s="199">
        <v>1.405</v>
      </c>
      <c r="O113" s="199">
        <v>1.35</v>
      </c>
      <c r="P113" s="199">
        <v>1.323</v>
      </c>
      <c r="Q113" s="79">
        <f t="shared" ref="Q113:Q118" si="23">SUM(L113:P113)</f>
        <v>6.8320000000000007</v>
      </c>
      <c r="R113" s="156"/>
      <c r="S113" s="172"/>
      <c r="T113" s="81"/>
      <c r="U113" s="156"/>
      <c r="V113" s="31"/>
      <c r="X113" s="144"/>
      <c r="Y113" s="33"/>
      <c r="Z113" s="33"/>
      <c r="AA113" s="33"/>
      <c r="AB113" s="33"/>
      <c r="AC113" s="33"/>
      <c r="AD113" s="33"/>
      <c r="AE113" s="33"/>
      <c r="AF113" s="33"/>
      <c r="AG113" s="33"/>
      <c r="AH113" s="33"/>
      <c r="AI113" s="7"/>
    </row>
    <row r="114" spans="1:35" ht="15" x14ac:dyDescent="0.25">
      <c r="A114" s="156"/>
      <c r="B114" s="167">
        <v>89</v>
      </c>
      <c r="C114" s="173" t="s">
        <v>141</v>
      </c>
      <c r="D114" s="174" t="s">
        <v>228</v>
      </c>
      <c r="E114" s="175" t="s">
        <v>29</v>
      </c>
      <c r="F114" s="176">
        <v>3</v>
      </c>
      <c r="G114" s="157"/>
      <c r="H114" s="157"/>
      <c r="I114" s="156"/>
      <c r="J114" s="156"/>
      <c r="K114" s="156"/>
      <c r="L114" s="201">
        <v>1.337</v>
      </c>
      <c r="M114" s="202">
        <v>1.417</v>
      </c>
      <c r="N114" s="202">
        <v>1.405</v>
      </c>
      <c r="O114" s="202">
        <v>1.35</v>
      </c>
      <c r="P114" s="202">
        <v>1.323</v>
      </c>
      <c r="Q114" s="79">
        <f t="shared" si="23"/>
        <v>6.8320000000000007</v>
      </c>
      <c r="R114" s="156"/>
      <c r="S114" s="172"/>
      <c r="T114" s="81"/>
      <c r="U114" s="156"/>
      <c r="V114" s="31"/>
      <c r="X114" s="144"/>
      <c r="Y114" s="33"/>
      <c r="Z114" s="33"/>
      <c r="AA114" s="33"/>
      <c r="AB114" s="33"/>
      <c r="AC114" s="33"/>
      <c r="AD114" s="33"/>
      <c r="AE114" s="33"/>
      <c r="AF114" s="33"/>
      <c r="AG114" s="33"/>
      <c r="AH114" s="33"/>
      <c r="AI114" s="7"/>
    </row>
    <row r="115" spans="1:35" ht="15" x14ac:dyDescent="0.25">
      <c r="A115" s="156"/>
      <c r="B115" s="167">
        <v>90</v>
      </c>
      <c r="C115" s="168" t="s">
        <v>143</v>
      </c>
      <c r="D115" s="169" t="s">
        <v>229</v>
      </c>
      <c r="E115" s="170" t="s">
        <v>38</v>
      </c>
      <c r="F115" s="171">
        <v>3</v>
      </c>
      <c r="G115" s="157"/>
      <c r="H115" s="157"/>
      <c r="I115" s="156"/>
      <c r="J115" s="156"/>
      <c r="K115" s="156"/>
      <c r="L115" s="201">
        <v>0.40500000000000003</v>
      </c>
      <c r="M115" s="202">
        <v>0.40799999999999997</v>
      </c>
      <c r="N115" s="202">
        <v>0.40799999999999997</v>
      </c>
      <c r="O115" s="202">
        <v>0.40500000000000003</v>
      </c>
      <c r="P115" s="202">
        <v>0.40400000000000003</v>
      </c>
      <c r="Q115" s="79">
        <f t="shared" si="23"/>
        <v>2.0299999999999998</v>
      </c>
      <c r="R115" s="156"/>
      <c r="S115" s="172"/>
      <c r="T115" s="81"/>
      <c r="U115" s="156"/>
      <c r="V115" s="31"/>
      <c r="X115" s="144"/>
      <c r="Y115" s="33"/>
      <c r="Z115" s="33"/>
      <c r="AA115" s="33"/>
      <c r="AB115" s="33"/>
      <c r="AC115" s="33"/>
      <c r="AD115" s="33"/>
      <c r="AE115" s="33"/>
      <c r="AF115" s="33"/>
      <c r="AG115" s="33"/>
      <c r="AH115" s="33"/>
      <c r="AI115" s="7"/>
    </row>
    <row r="116" spans="1:35" ht="15" x14ac:dyDescent="0.25">
      <c r="A116" s="156"/>
      <c r="B116" s="167">
        <v>91</v>
      </c>
      <c r="C116" s="168" t="s">
        <v>145</v>
      </c>
      <c r="D116" s="169" t="s">
        <v>230</v>
      </c>
      <c r="E116" s="170" t="s">
        <v>38</v>
      </c>
      <c r="F116" s="171">
        <v>3</v>
      </c>
      <c r="G116" s="157"/>
      <c r="H116" s="157"/>
      <c r="I116" s="156"/>
      <c r="J116" s="156"/>
      <c r="K116" s="156"/>
      <c r="L116" s="201">
        <v>0</v>
      </c>
      <c r="M116" s="202">
        <v>0</v>
      </c>
      <c r="N116" s="202">
        <v>0</v>
      </c>
      <c r="O116" s="202">
        <v>0</v>
      </c>
      <c r="P116" s="202">
        <v>0</v>
      </c>
      <c r="Q116" s="79">
        <f t="shared" si="23"/>
        <v>0</v>
      </c>
      <c r="R116" s="156"/>
      <c r="S116" s="172"/>
      <c r="T116" s="81"/>
      <c r="U116" s="156"/>
      <c r="V116" s="31"/>
      <c r="X116" s="144"/>
      <c r="Y116" s="33"/>
      <c r="Z116" s="33"/>
      <c r="AA116" s="33"/>
      <c r="AB116" s="33"/>
      <c r="AC116" s="33"/>
      <c r="AD116" s="33"/>
      <c r="AE116" s="33"/>
      <c r="AF116" s="33"/>
      <c r="AG116" s="33"/>
      <c r="AH116" s="33"/>
      <c r="AI116" s="7"/>
    </row>
    <row r="117" spans="1:35" ht="15" x14ac:dyDescent="0.25">
      <c r="A117" s="156"/>
      <c r="B117" s="167">
        <v>92</v>
      </c>
      <c r="C117" s="168" t="s">
        <v>147</v>
      </c>
      <c r="D117" s="169" t="s">
        <v>231</v>
      </c>
      <c r="E117" s="170" t="s">
        <v>38</v>
      </c>
      <c r="F117" s="171">
        <v>3</v>
      </c>
      <c r="G117" s="157"/>
      <c r="H117" s="157"/>
      <c r="I117" s="156"/>
      <c r="J117" s="156"/>
      <c r="K117" s="156"/>
      <c r="L117" s="201">
        <v>0.40500000000000003</v>
      </c>
      <c r="M117" s="202">
        <v>0.40799999999999997</v>
      </c>
      <c r="N117" s="202">
        <v>0.40799999999999997</v>
      </c>
      <c r="O117" s="202">
        <v>0.40500000000000003</v>
      </c>
      <c r="P117" s="202">
        <v>0.40300000000000002</v>
      </c>
      <c r="Q117" s="79">
        <f t="shared" si="23"/>
        <v>2.0289999999999999</v>
      </c>
      <c r="R117" s="156"/>
      <c r="S117" s="172"/>
      <c r="T117" s="81"/>
      <c r="U117" s="156"/>
      <c r="V117" s="31"/>
      <c r="X117" s="144"/>
      <c r="Y117" s="33"/>
      <c r="Z117" s="33"/>
      <c r="AA117" s="33"/>
      <c r="AB117" s="33"/>
      <c r="AC117" s="33"/>
      <c r="AD117" s="33"/>
      <c r="AE117" s="33"/>
      <c r="AF117" s="33"/>
      <c r="AG117" s="33"/>
      <c r="AH117" s="33"/>
      <c r="AI117" s="7"/>
    </row>
    <row r="118" spans="1:35" ht="15" x14ac:dyDescent="0.25">
      <c r="A118" s="156"/>
      <c r="B118" s="167">
        <v>93</v>
      </c>
      <c r="C118" s="168" t="s">
        <v>149</v>
      </c>
      <c r="D118" s="169" t="s">
        <v>232</v>
      </c>
      <c r="E118" s="170" t="s">
        <v>38</v>
      </c>
      <c r="F118" s="171">
        <v>3</v>
      </c>
      <c r="G118" s="157"/>
      <c r="H118" s="157"/>
      <c r="I118" s="156"/>
      <c r="J118" s="156"/>
      <c r="K118" s="156"/>
      <c r="L118" s="201">
        <v>0</v>
      </c>
      <c r="M118" s="202">
        <v>0</v>
      </c>
      <c r="N118" s="202">
        <v>0</v>
      </c>
      <c r="O118" s="202">
        <v>0</v>
      </c>
      <c r="P118" s="202">
        <v>0</v>
      </c>
      <c r="Q118" s="79">
        <f t="shared" si="23"/>
        <v>0</v>
      </c>
      <c r="R118" s="156"/>
      <c r="S118" s="172"/>
      <c r="T118" s="81"/>
      <c r="U118" s="156"/>
      <c r="V118" s="31"/>
      <c r="X118" s="144"/>
      <c r="Y118" s="33"/>
      <c r="Z118" s="33"/>
      <c r="AA118" s="33"/>
      <c r="AB118" s="33"/>
      <c r="AC118" s="33"/>
      <c r="AD118" s="33"/>
      <c r="AE118" s="33"/>
      <c r="AF118" s="33"/>
      <c r="AG118" s="33"/>
      <c r="AH118" s="33"/>
      <c r="AI118" s="7"/>
    </row>
    <row r="119" spans="1:35" ht="15" x14ac:dyDescent="0.25">
      <c r="A119" s="156"/>
      <c r="B119" s="167">
        <v>94</v>
      </c>
      <c r="C119" s="168" t="s">
        <v>151</v>
      </c>
      <c r="D119" s="169" t="s">
        <v>233</v>
      </c>
      <c r="E119" s="170" t="s">
        <v>133</v>
      </c>
      <c r="F119" s="171">
        <v>2</v>
      </c>
      <c r="G119" s="157"/>
      <c r="H119" s="157"/>
      <c r="I119" s="156"/>
      <c r="J119" s="156"/>
      <c r="K119" s="156"/>
      <c r="L119" s="177">
        <f>(L115*1000)/L113</f>
        <v>302.91697830964847</v>
      </c>
      <c r="M119" s="178">
        <f>(M115*1000)/M113</f>
        <v>287.93225123500355</v>
      </c>
      <c r="N119" s="178">
        <f t="shared" ref="N119:Q120" si="24">(N115*1000)/N113</f>
        <v>290.39145907473306</v>
      </c>
      <c r="O119" s="178">
        <f t="shared" si="24"/>
        <v>300</v>
      </c>
      <c r="P119" s="178">
        <f t="shared" si="24"/>
        <v>305.36659108087679</v>
      </c>
      <c r="Q119" s="179">
        <f t="shared" si="24"/>
        <v>297.13114754098353</v>
      </c>
      <c r="R119" s="156"/>
      <c r="S119" s="172"/>
      <c r="T119" s="81"/>
      <c r="U119" s="156"/>
      <c r="V119" s="31"/>
      <c r="X119" s="7"/>
      <c r="AI119" s="7"/>
    </row>
    <row r="120" spans="1:35" ht="15.75" thickBot="1" x14ac:dyDescent="0.3">
      <c r="A120" s="156"/>
      <c r="B120" s="182">
        <v>95</v>
      </c>
      <c r="C120" s="183" t="s">
        <v>153</v>
      </c>
      <c r="D120" s="184" t="s">
        <v>234</v>
      </c>
      <c r="E120" s="185" t="s">
        <v>133</v>
      </c>
      <c r="F120" s="186">
        <v>2</v>
      </c>
      <c r="G120" s="157"/>
      <c r="H120" s="157"/>
      <c r="I120" s="156"/>
      <c r="J120" s="156"/>
      <c r="K120" s="156"/>
      <c r="L120" s="187">
        <f>(L116*1000)/L114</f>
        <v>0</v>
      </c>
      <c r="M120" s="188">
        <f>(M116*1000)/M114</f>
        <v>0</v>
      </c>
      <c r="N120" s="188">
        <f t="shared" si="24"/>
        <v>0</v>
      </c>
      <c r="O120" s="188">
        <f t="shared" si="24"/>
        <v>0</v>
      </c>
      <c r="P120" s="188">
        <f t="shared" si="24"/>
        <v>0</v>
      </c>
      <c r="Q120" s="189">
        <f t="shared" si="24"/>
        <v>0</v>
      </c>
      <c r="R120" s="156"/>
      <c r="S120" s="190"/>
      <c r="T120" s="61"/>
      <c r="U120" s="156"/>
      <c r="V120" s="31"/>
      <c r="X120" s="7"/>
      <c r="AI120" s="7"/>
    </row>
    <row r="121" spans="1:35" ht="15.75" thickBot="1" x14ac:dyDescent="0.3">
      <c r="A121" s="156"/>
      <c r="B121" s="158">
        <v>96</v>
      </c>
      <c r="C121" s="159" t="s">
        <v>235</v>
      </c>
      <c r="D121" s="160" t="s">
        <v>236</v>
      </c>
      <c r="E121" s="161" t="s">
        <v>117</v>
      </c>
      <c r="F121" s="162">
        <v>0</v>
      </c>
      <c r="G121" s="157"/>
      <c r="H121" s="157"/>
      <c r="I121" s="156"/>
      <c r="J121" s="156"/>
      <c r="K121" s="156"/>
      <c r="L121" s="163"/>
      <c r="M121" s="163"/>
      <c r="N121" s="163"/>
      <c r="O121" s="163"/>
      <c r="P121" s="163"/>
      <c r="Q121" s="197" t="s">
        <v>237</v>
      </c>
      <c r="R121" s="156"/>
      <c r="S121" s="165"/>
      <c r="T121" s="166"/>
      <c r="U121" s="156"/>
      <c r="V121" s="31"/>
      <c r="X121" s="7"/>
      <c r="AH121" s="33"/>
      <c r="AI121" s="7"/>
    </row>
    <row r="122" spans="1:35" ht="15" x14ac:dyDescent="0.25">
      <c r="A122" s="156"/>
      <c r="B122" s="167">
        <v>97</v>
      </c>
      <c r="C122" s="173" t="s">
        <v>158</v>
      </c>
      <c r="D122" s="169" t="s">
        <v>238</v>
      </c>
      <c r="E122" s="175" t="s">
        <v>29</v>
      </c>
      <c r="F122" s="176">
        <v>3</v>
      </c>
      <c r="G122" s="157"/>
      <c r="H122" s="157"/>
      <c r="I122" s="156"/>
      <c r="J122" s="156"/>
      <c r="K122" s="156"/>
      <c r="L122" s="198">
        <v>0.38200000000000001</v>
      </c>
      <c r="M122" s="199">
        <v>0.40500000000000003</v>
      </c>
      <c r="N122" s="199">
        <v>0.40100000000000002</v>
      </c>
      <c r="O122" s="199">
        <v>0.38600000000000001</v>
      </c>
      <c r="P122" s="199">
        <v>0.378</v>
      </c>
      <c r="Q122" s="79">
        <f t="shared" ref="Q122:Q127" si="25">SUM(L122:P122)</f>
        <v>1.9520000000000004</v>
      </c>
      <c r="R122" s="156"/>
      <c r="S122" s="172"/>
      <c r="T122" s="81"/>
      <c r="U122" s="156"/>
      <c r="V122" s="31"/>
      <c r="X122" s="144"/>
      <c r="Y122" s="33"/>
      <c r="Z122" s="33"/>
      <c r="AA122" s="33"/>
      <c r="AB122" s="33"/>
      <c r="AC122" s="33"/>
      <c r="AD122" s="33"/>
      <c r="AE122" s="33"/>
      <c r="AF122" s="33"/>
      <c r="AG122" s="33"/>
      <c r="AH122" s="33"/>
      <c r="AI122" s="7"/>
    </row>
    <row r="123" spans="1:35" ht="15" x14ac:dyDescent="0.25">
      <c r="A123" s="156"/>
      <c r="B123" s="167">
        <v>98</v>
      </c>
      <c r="C123" s="173" t="s">
        <v>160</v>
      </c>
      <c r="D123" s="174" t="s">
        <v>239</v>
      </c>
      <c r="E123" s="175" t="s">
        <v>29</v>
      </c>
      <c r="F123" s="176">
        <v>3</v>
      </c>
      <c r="G123" s="157"/>
      <c r="H123" s="157"/>
      <c r="I123" s="156"/>
      <c r="J123" s="156"/>
      <c r="K123" s="156"/>
      <c r="L123" s="201">
        <v>0.38200000000000001</v>
      </c>
      <c r="M123" s="202">
        <v>0.40500000000000003</v>
      </c>
      <c r="N123" s="202">
        <v>0.40100000000000002</v>
      </c>
      <c r="O123" s="202">
        <v>0.38600000000000001</v>
      </c>
      <c r="P123" s="202">
        <v>0.378</v>
      </c>
      <c r="Q123" s="79">
        <f t="shared" si="25"/>
        <v>1.9520000000000004</v>
      </c>
      <c r="R123" s="156"/>
      <c r="S123" s="172"/>
      <c r="T123" s="81"/>
      <c r="U123" s="156"/>
      <c r="V123" s="31"/>
      <c r="X123" s="144"/>
      <c r="Y123" s="33"/>
      <c r="Z123" s="33"/>
      <c r="AA123" s="33"/>
      <c r="AB123" s="33"/>
      <c r="AC123" s="33"/>
      <c r="AD123" s="33"/>
      <c r="AE123" s="33"/>
      <c r="AF123" s="33"/>
      <c r="AG123" s="33"/>
      <c r="AH123" s="33"/>
      <c r="AI123" s="7"/>
    </row>
    <row r="124" spans="1:35" ht="15" x14ac:dyDescent="0.25">
      <c r="A124" s="156"/>
      <c r="B124" s="167">
        <v>99</v>
      </c>
      <c r="C124" s="168" t="s">
        <v>162</v>
      </c>
      <c r="D124" s="169" t="s">
        <v>240</v>
      </c>
      <c r="E124" s="170" t="s">
        <v>38</v>
      </c>
      <c r="F124" s="171">
        <v>3</v>
      </c>
      <c r="G124" s="157"/>
      <c r="H124" s="157"/>
      <c r="I124" s="156"/>
      <c r="J124" s="156"/>
      <c r="K124" s="156"/>
      <c r="L124" s="201">
        <v>0.11899999999999999</v>
      </c>
      <c r="M124" s="202">
        <v>0.12</v>
      </c>
      <c r="N124" s="202">
        <v>0.11899999999999999</v>
      </c>
      <c r="O124" s="202">
        <v>0.11899999999999999</v>
      </c>
      <c r="P124" s="202">
        <v>0.11799999999999999</v>
      </c>
      <c r="Q124" s="79">
        <f t="shared" si="25"/>
        <v>0.59499999999999997</v>
      </c>
      <c r="R124" s="156"/>
      <c r="S124" s="172"/>
      <c r="T124" s="81"/>
      <c r="U124" s="156"/>
      <c r="V124" s="31"/>
      <c r="X124" s="144"/>
      <c r="Y124" s="33"/>
      <c r="Z124" s="33"/>
      <c r="AA124" s="33"/>
      <c r="AB124" s="33"/>
      <c r="AC124" s="33"/>
      <c r="AD124" s="33"/>
      <c r="AE124" s="33"/>
      <c r="AF124" s="33"/>
      <c r="AG124" s="33"/>
      <c r="AH124" s="33"/>
      <c r="AI124" s="7"/>
    </row>
    <row r="125" spans="1:35" ht="15" x14ac:dyDescent="0.25">
      <c r="A125" s="156"/>
      <c r="B125" s="167">
        <v>100</v>
      </c>
      <c r="C125" s="168" t="s">
        <v>164</v>
      </c>
      <c r="D125" s="169" t="s">
        <v>241</v>
      </c>
      <c r="E125" s="170" t="s">
        <v>38</v>
      </c>
      <c r="F125" s="171">
        <v>3</v>
      </c>
      <c r="G125" s="157"/>
      <c r="H125" s="157"/>
      <c r="I125" s="156"/>
      <c r="J125" s="156"/>
      <c r="K125" s="156"/>
      <c r="L125" s="201">
        <v>0</v>
      </c>
      <c r="M125" s="202">
        <v>0</v>
      </c>
      <c r="N125" s="202">
        <v>0</v>
      </c>
      <c r="O125" s="202">
        <v>0</v>
      </c>
      <c r="P125" s="202">
        <v>0</v>
      </c>
      <c r="Q125" s="79">
        <f t="shared" si="25"/>
        <v>0</v>
      </c>
      <c r="R125" s="156"/>
      <c r="S125" s="172"/>
      <c r="T125" s="81"/>
      <c r="U125" s="156"/>
      <c r="V125" s="31"/>
      <c r="X125" s="144"/>
      <c r="Y125" s="33"/>
      <c r="Z125" s="33"/>
      <c r="AA125" s="33"/>
      <c r="AB125" s="33"/>
      <c r="AC125" s="33"/>
      <c r="AD125" s="33"/>
      <c r="AE125" s="33"/>
      <c r="AF125" s="33"/>
      <c r="AG125" s="33"/>
      <c r="AH125" s="33"/>
      <c r="AI125" s="7"/>
    </row>
    <row r="126" spans="1:35" ht="15" x14ac:dyDescent="0.25">
      <c r="A126" s="156"/>
      <c r="B126" s="167">
        <v>101</v>
      </c>
      <c r="C126" s="168" t="s">
        <v>166</v>
      </c>
      <c r="D126" s="169" t="s">
        <v>242</v>
      </c>
      <c r="E126" s="170" t="s">
        <v>38</v>
      </c>
      <c r="F126" s="171">
        <v>3</v>
      </c>
      <c r="G126" s="157"/>
      <c r="H126" s="157"/>
      <c r="I126" s="156"/>
      <c r="J126" s="156"/>
      <c r="K126" s="156"/>
      <c r="L126" s="201">
        <v>0.11899999999999999</v>
      </c>
      <c r="M126" s="202">
        <v>0.12</v>
      </c>
      <c r="N126" s="202">
        <v>0.11899999999999999</v>
      </c>
      <c r="O126" s="202">
        <v>0.11899999999999999</v>
      </c>
      <c r="P126" s="202">
        <v>0.11799999999999999</v>
      </c>
      <c r="Q126" s="79">
        <f t="shared" si="25"/>
        <v>0.59499999999999997</v>
      </c>
      <c r="R126" s="156"/>
      <c r="S126" s="172"/>
      <c r="T126" s="81"/>
      <c r="U126" s="156"/>
      <c r="V126" s="31"/>
      <c r="X126" s="144"/>
      <c r="Y126" s="33"/>
      <c r="Z126" s="33"/>
      <c r="AA126" s="33"/>
      <c r="AB126" s="33"/>
      <c r="AC126" s="33"/>
      <c r="AD126" s="33"/>
      <c r="AE126" s="33"/>
      <c r="AF126" s="33"/>
      <c r="AG126" s="33"/>
      <c r="AH126" s="33"/>
      <c r="AI126" s="7"/>
    </row>
    <row r="127" spans="1:35" ht="15" x14ac:dyDescent="0.25">
      <c r="A127" s="156"/>
      <c r="B127" s="167">
        <v>102</v>
      </c>
      <c r="C127" s="168" t="s">
        <v>168</v>
      </c>
      <c r="D127" s="169" t="s">
        <v>243</v>
      </c>
      <c r="E127" s="170" t="s">
        <v>38</v>
      </c>
      <c r="F127" s="171">
        <v>3</v>
      </c>
      <c r="G127" s="157"/>
      <c r="H127" s="157"/>
      <c r="I127" s="156"/>
      <c r="J127" s="156"/>
      <c r="K127" s="156"/>
      <c r="L127" s="201">
        <v>0</v>
      </c>
      <c r="M127" s="202">
        <v>0</v>
      </c>
      <c r="N127" s="202">
        <v>0</v>
      </c>
      <c r="O127" s="202">
        <v>0</v>
      </c>
      <c r="P127" s="202">
        <v>0</v>
      </c>
      <c r="Q127" s="79">
        <f t="shared" si="25"/>
        <v>0</v>
      </c>
      <c r="R127" s="156"/>
      <c r="S127" s="172"/>
      <c r="T127" s="81"/>
      <c r="U127" s="156"/>
      <c r="V127" s="31"/>
      <c r="X127" s="144"/>
      <c r="Y127" s="33"/>
      <c r="Z127" s="33"/>
      <c r="AA127" s="33"/>
      <c r="AB127" s="33"/>
      <c r="AC127" s="33"/>
      <c r="AD127" s="33"/>
      <c r="AE127" s="33"/>
      <c r="AF127" s="33"/>
      <c r="AG127" s="33"/>
      <c r="AH127" s="33"/>
      <c r="AI127" s="7"/>
    </row>
    <row r="128" spans="1:35" ht="15" x14ac:dyDescent="0.25">
      <c r="A128" s="156"/>
      <c r="B128" s="167">
        <v>103</v>
      </c>
      <c r="C128" s="168" t="s">
        <v>170</v>
      </c>
      <c r="D128" s="169" t="s">
        <v>244</v>
      </c>
      <c r="E128" s="170" t="s">
        <v>133</v>
      </c>
      <c r="F128" s="171">
        <v>2</v>
      </c>
      <c r="G128" s="157"/>
      <c r="H128" s="157"/>
      <c r="I128" s="156"/>
      <c r="J128" s="156"/>
      <c r="K128" s="156"/>
      <c r="L128" s="177">
        <f>(L124*1000)/L122</f>
        <v>311.51832460732982</v>
      </c>
      <c r="M128" s="178">
        <f>(M124*1000)/M122</f>
        <v>296.2962962962963</v>
      </c>
      <c r="N128" s="178">
        <f t="shared" ref="N128:Q129" si="26">(N124*1000)/N122</f>
        <v>296.7581047381546</v>
      </c>
      <c r="O128" s="178">
        <f t="shared" si="26"/>
        <v>308.29015544041448</v>
      </c>
      <c r="P128" s="178">
        <f t="shared" si="26"/>
        <v>312.16931216931215</v>
      </c>
      <c r="Q128" s="179">
        <f t="shared" si="26"/>
        <v>304.81557377049177</v>
      </c>
      <c r="R128" s="156"/>
      <c r="S128" s="172"/>
      <c r="T128" s="81"/>
      <c r="U128" s="156"/>
      <c r="V128" s="31"/>
      <c r="X128" s="7"/>
      <c r="AI128" s="7"/>
    </row>
    <row r="129" spans="1:35" ht="15.75" thickBot="1" x14ac:dyDescent="0.3">
      <c r="A129" s="156"/>
      <c r="B129" s="182">
        <v>104</v>
      </c>
      <c r="C129" s="183" t="s">
        <v>172</v>
      </c>
      <c r="D129" s="184" t="s">
        <v>245</v>
      </c>
      <c r="E129" s="185" t="s">
        <v>133</v>
      </c>
      <c r="F129" s="186">
        <v>2</v>
      </c>
      <c r="G129" s="157"/>
      <c r="H129" s="157"/>
      <c r="I129" s="156"/>
      <c r="J129" s="156"/>
      <c r="K129" s="156"/>
      <c r="L129" s="187">
        <f>(L125*1000)/L123</f>
        <v>0</v>
      </c>
      <c r="M129" s="188">
        <f>(M125*1000)/M123</f>
        <v>0</v>
      </c>
      <c r="N129" s="188">
        <f t="shared" si="26"/>
        <v>0</v>
      </c>
      <c r="O129" s="188">
        <f t="shared" si="26"/>
        <v>0</v>
      </c>
      <c r="P129" s="188">
        <f t="shared" si="26"/>
        <v>0</v>
      </c>
      <c r="Q129" s="189">
        <f t="shared" si="26"/>
        <v>0</v>
      </c>
      <c r="R129" s="156"/>
      <c r="S129" s="190"/>
      <c r="T129" s="61"/>
      <c r="U129" s="156"/>
      <c r="V129" s="31"/>
      <c r="X129" s="7"/>
      <c r="AI129" s="7"/>
    </row>
    <row r="130" spans="1:35" ht="15.75" thickBot="1" x14ac:dyDescent="0.3">
      <c r="A130" s="156"/>
      <c r="B130" s="158">
        <v>105</v>
      </c>
      <c r="C130" s="159" t="s">
        <v>246</v>
      </c>
      <c r="D130" s="160" t="s">
        <v>247</v>
      </c>
      <c r="E130" s="161" t="s">
        <v>117</v>
      </c>
      <c r="F130" s="162">
        <v>0</v>
      </c>
      <c r="G130" s="157"/>
      <c r="H130" s="157"/>
      <c r="I130" s="156"/>
      <c r="J130" s="156"/>
      <c r="K130" s="156"/>
      <c r="L130" s="163"/>
      <c r="M130" s="163"/>
      <c r="N130" s="163"/>
      <c r="O130" s="163"/>
      <c r="P130" s="163"/>
      <c r="Q130" s="197" t="s">
        <v>176</v>
      </c>
      <c r="R130" s="156"/>
      <c r="S130" s="165"/>
      <c r="T130" s="166"/>
      <c r="U130" s="156"/>
      <c r="V130" s="31"/>
      <c r="X130" s="7"/>
      <c r="AH130" s="33"/>
      <c r="AI130" s="7"/>
    </row>
    <row r="131" spans="1:35" ht="15" x14ac:dyDescent="0.25">
      <c r="A131" s="156"/>
      <c r="B131" s="167">
        <v>106</v>
      </c>
      <c r="C131" s="173" t="s">
        <v>177</v>
      </c>
      <c r="D131" s="169" t="s">
        <v>248</v>
      </c>
      <c r="E131" s="175" t="s">
        <v>29</v>
      </c>
      <c r="F131" s="176">
        <v>3</v>
      </c>
      <c r="G131" s="157"/>
      <c r="H131" s="157"/>
      <c r="I131" s="156"/>
      <c r="J131" s="156"/>
      <c r="K131" s="156"/>
      <c r="L131" s="198" t="s">
        <v>176</v>
      </c>
      <c r="M131" s="199" t="s">
        <v>176</v>
      </c>
      <c r="N131" s="199" t="s">
        <v>176</v>
      </c>
      <c r="O131" s="199" t="s">
        <v>176</v>
      </c>
      <c r="P131" s="199" t="s">
        <v>176</v>
      </c>
      <c r="Q131" s="79">
        <f t="shared" ref="Q131:Q136" si="27">SUM(L131:P131)</f>
        <v>0</v>
      </c>
      <c r="R131" s="156"/>
      <c r="S131" s="172"/>
      <c r="T131" s="81"/>
      <c r="U131" s="156"/>
      <c r="V131" s="31"/>
      <c r="X131" s="144"/>
      <c r="Y131" s="33"/>
      <c r="Z131" s="33"/>
      <c r="AA131" s="33"/>
      <c r="AB131" s="33"/>
      <c r="AC131" s="33"/>
      <c r="AD131" s="33"/>
      <c r="AE131" s="33"/>
      <c r="AF131" s="33"/>
      <c r="AG131" s="33"/>
      <c r="AH131" s="33"/>
      <c r="AI131" s="7"/>
    </row>
    <row r="132" spans="1:35" ht="15" x14ac:dyDescent="0.25">
      <c r="A132" s="156"/>
      <c r="B132" s="167">
        <v>107</v>
      </c>
      <c r="C132" s="173" t="s">
        <v>179</v>
      </c>
      <c r="D132" s="174" t="s">
        <v>249</v>
      </c>
      <c r="E132" s="175" t="s">
        <v>29</v>
      </c>
      <c r="F132" s="176">
        <v>3</v>
      </c>
      <c r="G132" s="157"/>
      <c r="H132" s="157"/>
      <c r="I132" s="156"/>
      <c r="J132" s="156"/>
      <c r="K132" s="156"/>
      <c r="L132" s="201" t="s">
        <v>176</v>
      </c>
      <c r="M132" s="202" t="s">
        <v>176</v>
      </c>
      <c r="N132" s="202" t="s">
        <v>176</v>
      </c>
      <c r="O132" s="202" t="s">
        <v>176</v>
      </c>
      <c r="P132" s="202" t="s">
        <v>176</v>
      </c>
      <c r="Q132" s="79">
        <f t="shared" si="27"/>
        <v>0</v>
      </c>
      <c r="R132" s="156"/>
      <c r="S132" s="172"/>
      <c r="T132" s="81"/>
      <c r="U132" s="156"/>
      <c r="V132" s="31"/>
      <c r="X132" s="144"/>
      <c r="Y132" s="33"/>
      <c r="Z132" s="33"/>
      <c r="AA132" s="33"/>
      <c r="AB132" s="33"/>
      <c r="AC132" s="33"/>
      <c r="AD132" s="33"/>
      <c r="AE132" s="33"/>
      <c r="AF132" s="33"/>
      <c r="AG132" s="33"/>
      <c r="AH132" s="33"/>
      <c r="AI132" s="7"/>
    </row>
    <row r="133" spans="1:35" ht="15" x14ac:dyDescent="0.25">
      <c r="A133" s="156"/>
      <c r="B133" s="167">
        <v>108</v>
      </c>
      <c r="C133" s="168" t="s">
        <v>181</v>
      </c>
      <c r="D133" s="169" t="s">
        <v>250</v>
      </c>
      <c r="E133" s="170" t="s">
        <v>38</v>
      </c>
      <c r="F133" s="171">
        <v>3</v>
      </c>
      <c r="G133" s="157"/>
      <c r="H133" s="157"/>
      <c r="I133" s="156"/>
      <c r="J133" s="156"/>
      <c r="K133" s="156"/>
      <c r="L133" s="201" t="s">
        <v>176</v>
      </c>
      <c r="M133" s="202" t="s">
        <v>176</v>
      </c>
      <c r="N133" s="202" t="s">
        <v>176</v>
      </c>
      <c r="O133" s="202" t="s">
        <v>176</v>
      </c>
      <c r="P133" s="202" t="s">
        <v>176</v>
      </c>
      <c r="Q133" s="79">
        <f t="shared" si="27"/>
        <v>0</v>
      </c>
      <c r="R133" s="156"/>
      <c r="S133" s="172"/>
      <c r="T133" s="81"/>
      <c r="U133" s="156"/>
      <c r="V133" s="31"/>
      <c r="X133" s="144"/>
      <c r="Y133" s="33"/>
      <c r="Z133" s="33"/>
      <c r="AA133" s="33"/>
      <c r="AB133" s="33"/>
      <c r="AC133" s="33"/>
      <c r="AD133" s="33"/>
      <c r="AE133" s="33"/>
      <c r="AF133" s="33"/>
      <c r="AG133" s="33"/>
      <c r="AH133" s="33"/>
      <c r="AI133" s="7"/>
    </row>
    <row r="134" spans="1:35" ht="15" x14ac:dyDescent="0.25">
      <c r="A134" s="156"/>
      <c r="B134" s="167">
        <v>109</v>
      </c>
      <c r="C134" s="168" t="s">
        <v>183</v>
      </c>
      <c r="D134" s="169" t="s">
        <v>251</v>
      </c>
      <c r="E134" s="170" t="s">
        <v>38</v>
      </c>
      <c r="F134" s="171">
        <v>3</v>
      </c>
      <c r="G134" s="157"/>
      <c r="H134" s="157"/>
      <c r="I134" s="156"/>
      <c r="J134" s="156"/>
      <c r="K134" s="156"/>
      <c r="L134" s="201" t="s">
        <v>176</v>
      </c>
      <c r="M134" s="202" t="s">
        <v>176</v>
      </c>
      <c r="N134" s="202" t="s">
        <v>176</v>
      </c>
      <c r="O134" s="202" t="s">
        <v>176</v>
      </c>
      <c r="P134" s="202" t="s">
        <v>176</v>
      </c>
      <c r="Q134" s="79">
        <f t="shared" si="27"/>
        <v>0</v>
      </c>
      <c r="R134" s="156"/>
      <c r="S134" s="172"/>
      <c r="T134" s="81"/>
      <c r="U134" s="156"/>
      <c r="V134" s="31"/>
      <c r="X134" s="144"/>
      <c r="Y134" s="33"/>
      <c r="Z134" s="33"/>
      <c r="AA134" s="33"/>
      <c r="AB134" s="33"/>
      <c r="AC134" s="33"/>
      <c r="AD134" s="33"/>
      <c r="AE134" s="33"/>
      <c r="AF134" s="33"/>
      <c r="AG134" s="33"/>
      <c r="AH134" s="33"/>
      <c r="AI134" s="7"/>
    </row>
    <row r="135" spans="1:35" ht="15" x14ac:dyDescent="0.25">
      <c r="A135" s="156"/>
      <c r="B135" s="167">
        <v>110</v>
      </c>
      <c r="C135" s="168" t="s">
        <v>185</v>
      </c>
      <c r="D135" s="169" t="s">
        <v>252</v>
      </c>
      <c r="E135" s="170" t="s">
        <v>38</v>
      </c>
      <c r="F135" s="171">
        <v>3</v>
      </c>
      <c r="G135" s="157"/>
      <c r="H135" s="157"/>
      <c r="I135" s="156"/>
      <c r="J135" s="156"/>
      <c r="K135" s="156"/>
      <c r="L135" s="201" t="s">
        <v>176</v>
      </c>
      <c r="M135" s="202" t="s">
        <v>176</v>
      </c>
      <c r="N135" s="202" t="s">
        <v>176</v>
      </c>
      <c r="O135" s="202" t="s">
        <v>176</v>
      </c>
      <c r="P135" s="202" t="s">
        <v>176</v>
      </c>
      <c r="Q135" s="79">
        <f t="shared" si="27"/>
        <v>0</v>
      </c>
      <c r="R135" s="156"/>
      <c r="S135" s="172"/>
      <c r="T135" s="81"/>
      <c r="U135" s="156"/>
      <c r="V135" s="31"/>
      <c r="X135" s="144"/>
      <c r="Y135" s="33"/>
      <c r="Z135" s="33"/>
      <c r="AA135" s="33"/>
      <c r="AB135" s="33"/>
      <c r="AC135" s="33"/>
      <c r="AD135" s="33"/>
      <c r="AE135" s="33"/>
      <c r="AF135" s="33"/>
      <c r="AG135" s="33"/>
      <c r="AH135" s="33"/>
      <c r="AI135" s="7"/>
    </row>
    <row r="136" spans="1:35" ht="15" x14ac:dyDescent="0.25">
      <c r="A136" s="156"/>
      <c r="B136" s="167">
        <v>111</v>
      </c>
      <c r="C136" s="168" t="s">
        <v>187</v>
      </c>
      <c r="D136" s="169" t="s">
        <v>253</v>
      </c>
      <c r="E136" s="170" t="s">
        <v>38</v>
      </c>
      <c r="F136" s="171">
        <v>3</v>
      </c>
      <c r="G136" s="157"/>
      <c r="H136" s="157"/>
      <c r="I136" s="156"/>
      <c r="J136" s="156"/>
      <c r="K136" s="156"/>
      <c r="L136" s="201" t="s">
        <v>176</v>
      </c>
      <c r="M136" s="202" t="s">
        <v>176</v>
      </c>
      <c r="N136" s="202" t="s">
        <v>176</v>
      </c>
      <c r="O136" s="202" t="s">
        <v>176</v>
      </c>
      <c r="P136" s="202" t="s">
        <v>176</v>
      </c>
      <c r="Q136" s="79">
        <f t="shared" si="27"/>
        <v>0</v>
      </c>
      <c r="R136" s="156"/>
      <c r="S136" s="172"/>
      <c r="T136" s="81"/>
      <c r="U136" s="156"/>
      <c r="V136" s="31"/>
      <c r="X136" s="144"/>
      <c r="Y136" s="33"/>
      <c r="Z136" s="33"/>
      <c r="AA136" s="33"/>
      <c r="AB136" s="33"/>
      <c r="AC136" s="33"/>
      <c r="AD136" s="33"/>
      <c r="AE136" s="33"/>
      <c r="AF136" s="33"/>
      <c r="AG136" s="33"/>
      <c r="AH136" s="33"/>
      <c r="AI136" s="7"/>
    </row>
    <row r="137" spans="1:35" ht="15" x14ac:dyDescent="0.25">
      <c r="A137" s="156"/>
      <c r="B137" s="167">
        <v>112</v>
      </c>
      <c r="C137" s="168" t="s">
        <v>189</v>
      </c>
      <c r="D137" s="169" t="s">
        <v>254</v>
      </c>
      <c r="E137" s="170" t="s">
        <v>133</v>
      </c>
      <c r="F137" s="171">
        <v>2</v>
      </c>
      <c r="G137" s="157"/>
      <c r="H137" s="157"/>
      <c r="I137" s="156"/>
      <c r="J137" s="156"/>
      <c r="K137" s="156"/>
      <c r="L137" s="177" t="e">
        <f>(L133*1000)/L131</f>
        <v>#VALUE!</v>
      </c>
      <c r="M137" s="178" t="e">
        <f>(M133*1000)/M131</f>
        <v>#VALUE!</v>
      </c>
      <c r="N137" s="178" t="e">
        <f t="shared" ref="N137:Q138" si="28">(N133*1000)/N131</f>
        <v>#VALUE!</v>
      </c>
      <c r="O137" s="178" t="e">
        <f t="shared" si="28"/>
        <v>#VALUE!</v>
      </c>
      <c r="P137" s="178" t="e">
        <f t="shared" si="28"/>
        <v>#VALUE!</v>
      </c>
      <c r="Q137" s="179" t="e">
        <f t="shared" si="28"/>
        <v>#DIV/0!</v>
      </c>
      <c r="R137" s="156"/>
      <c r="S137" s="172"/>
      <c r="T137" s="81"/>
      <c r="U137" s="156"/>
      <c r="V137" s="31"/>
      <c r="X137" s="7"/>
      <c r="AI137" s="7"/>
    </row>
    <row r="138" spans="1:35" ht="15.75" thickBot="1" x14ac:dyDescent="0.3">
      <c r="A138" s="156"/>
      <c r="B138" s="182">
        <v>113</v>
      </c>
      <c r="C138" s="183" t="s">
        <v>191</v>
      </c>
      <c r="D138" s="184" t="s">
        <v>255</v>
      </c>
      <c r="E138" s="185" t="s">
        <v>133</v>
      </c>
      <c r="F138" s="186">
        <v>2</v>
      </c>
      <c r="G138" s="157"/>
      <c r="H138" s="157"/>
      <c r="I138" s="156"/>
      <c r="J138" s="156"/>
      <c r="K138" s="156"/>
      <c r="L138" s="187" t="e">
        <f>(L134*1000)/L132</f>
        <v>#VALUE!</v>
      </c>
      <c r="M138" s="188" t="e">
        <f>(M134*1000)/M132</f>
        <v>#VALUE!</v>
      </c>
      <c r="N138" s="188" t="e">
        <f t="shared" si="28"/>
        <v>#VALUE!</v>
      </c>
      <c r="O138" s="188" t="e">
        <f t="shared" si="28"/>
        <v>#VALUE!</v>
      </c>
      <c r="P138" s="188" t="e">
        <f t="shared" si="28"/>
        <v>#VALUE!</v>
      </c>
      <c r="Q138" s="189" t="e">
        <f t="shared" si="28"/>
        <v>#DIV/0!</v>
      </c>
      <c r="R138" s="156"/>
      <c r="S138" s="190"/>
      <c r="T138" s="61"/>
      <c r="U138" s="156"/>
      <c r="V138" s="31"/>
      <c r="X138" s="7"/>
      <c r="AI138" s="7"/>
    </row>
    <row r="139" spans="1:35" ht="15.75" thickBot="1" x14ac:dyDescent="0.3">
      <c r="A139" s="156"/>
      <c r="B139" s="158">
        <v>114</v>
      </c>
      <c r="C139" s="159" t="s">
        <v>256</v>
      </c>
      <c r="D139" s="160" t="s">
        <v>257</v>
      </c>
      <c r="E139" s="161" t="s">
        <v>117</v>
      </c>
      <c r="F139" s="162">
        <v>0</v>
      </c>
      <c r="G139" s="157"/>
      <c r="H139" s="157"/>
      <c r="I139" s="156"/>
      <c r="J139" s="156"/>
      <c r="K139" s="156"/>
      <c r="L139" s="156"/>
      <c r="M139" s="156"/>
      <c r="N139" s="156"/>
      <c r="O139" s="156"/>
      <c r="P139" s="156"/>
      <c r="Q139" s="197" t="s">
        <v>176</v>
      </c>
      <c r="R139" s="156"/>
      <c r="S139" s="165"/>
      <c r="T139" s="166"/>
      <c r="U139" s="156"/>
      <c r="V139" s="31"/>
      <c r="X139" s="7"/>
      <c r="AH139" s="33"/>
      <c r="AI139" s="7"/>
    </row>
    <row r="140" spans="1:35" ht="15" x14ac:dyDescent="0.25">
      <c r="A140" s="156"/>
      <c r="B140" s="167">
        <v>115</v>
      </c>
      <c r="C140" s="173" t="s">
        <v>195</v>
      </c>
      <c r="D140" s="169" t="s">
        <v>258</v>
      </c>
      <c r="E140" s="175" t="s">
        <v>29</v>
      </c>
      <c r="F140" s="176">
        <v>3</v>
      </c>
      <c r="G140" s="157"/>
      <c r="H140" s="157"/>
      <c r="I140" s="156"/>
      <c r="J140" s="156"/>
      <c r="K140" s="156"/>
      <c r="L140" s="198" t="s">
        <v>176</v>
      </c>
      <c r="M140" s="199" t="s">
        <v>176</v>
      </c>
      <c r="N140" s="199" t="s">
        <v>176</v>
      </c>
      <c r="O140" s="199" t="s">
        <v>176</v>
      </c>
      <c r="P140" s="199" t="s">
        <v>176</v>
      </c>
      <c r="Q140" s="79">
        <f t="shared" ref="Q140:Q145" si="29">SUM(L140:P140)</f>
        <v>0</v>
      </c>
      <c r="R140" s="156"/>
      <c r="S140" s="172"/>
      <c r="T140" s="81"/>
      <c r="U140" s="156"/>
      <c r="V140" s="31"/>
      <c r="X140" s="144"/>
      <c r="Y140" s="33"/>
      <c r="Z140" s="33"/>
      <c r="AA140" s="33"/>
      <c r="AB140" s="33"/>
      <c r="AC140" s="33"/>
      <c r="AD140" s="33"/>
      <c r="AE140" s="33"/>
      <c r="AF140" s="33"/>
      <c r="AG140" s="33"/>
      <c r="AH140" s="33"/>
      <c r="AI140" s="7"/>
    </row>
    <row r="141" spans="1:35" ht="15" x14ac:dyDescent="0.25">
      <c r="A141" s="156"/>
      <c r="B141" s="167">
        <v>116</v>
      </c>
      <c r="C141" s="173" t="s">
        <v>197</v>
      </c>
      <c r="D141" s="174" t="s">
        <v>259</v>
      </c>
      <c r="E141" s="175" t="s">
        <v>29</v>
      </c>
      <c r="F141" s="176">
        <v>3</v>
      </c>
      <c r="G141" s="157"/>
      <c r="H141" s="157"/>
      <c r="I141" s="156"/>
      <c r="J141" s="156"/>
      <c r="K141" s="156"/>
      <c r="L141" s="201" t="s">
        <v>176</v>
      </c>
      <c r="M141" s="202" t="s">
        <v>176</v>
      </c>
      <c r="N141" s="202" t="s">
        <v>176</v>
      </c>
      <c r="O141" s="202" t="s">
        <v>176</v>
      </c>
      <c r="P141" s="202" t="s">
        <v>176</v>
      </c>
      <c r="Q141" s="79">
        <f t="shared" si="29"/>
        <v>0</v>
      </c>
      <c r="R141" s="156"/>
      <c r="S141" s="172"/>
      <c r="T141" s="81"/>
      <c r="U141" s="156"/>
      <c r="V141" s="31"/>
      <c r="X141" s="144"/>
      <c r="Y141" s="33"/>
      <c r="Z141" s="33"/>
      <c r="AA141" s="33"/>
      <c r="AB141" s="33"/>
      <c r="AC141" s="33"/>
      <c r="AD141" s="33"/>
      <c r="AE141" s="33"/>
      <c r="AF141" s="33"/>
      <c r="AG141" s="33"/>
      <c r="AH141" s="33"/>
      <c r="AI141" s="7"/>
    </row>
    <row r="142" spans="1:35" ht="15" x14ac:dyDescent="0.25">
      <c r="A142" s="156"/>
      <c r="B142" s="167">
        <v>117</v>
      </c>
      <c r="C142" s="168" t="s">
        <v>199</v>
      </c>
      <c r="D142" s="169" t="s">
        <v>260</v>
      </c>
      <c r="E142" s="170" t="s">
        <v>38</v>
      </c>
      <c r="F142" s="171">
        <v>3</v>
      </c>
      <c r="G142" s="157"/>
      <c r="H142" s="157"/>
      <c r="I142" s="156"/>
      <c r="J142" s="156"/>
      <c r="K142" s="156"/>
      <c r="L142" s="201" t="s">
        <v>176</v>
      </c>
      <c r="M142" s="202" t="s">
        <v>176</v>
      </c>
      <c r="N142" s="202" t="s">
        <v>176</v>
      </c>
      <c r="O142" s="202" t="s">
        <v>176</v>
      </c>
      <c r="P142" s="202" t="s">
        <v>176</v>
      </c>
      <c r="Q142" s="79">
        <f t="shared" si="29"/>
        <v>0</v>
      </c>
      <c r="R142" s="156"/>
      <c r="S142" s="172"/>
      <c r="T142" s="81"/>
      <c r="U142" s="156"/>
      <c r="V142" s="31"/>
      <c r="X142" s="144"/>
      <c r="Y142" s="33"/>
      <c r="Z142" s="33"/>
      <c r="AA142" s="33"/>
      <c r="AB142" s="33"/>
      <c r="AC142" s="33"/>
      <c r="AD142" s="33"/>
      <c r="AE142" s="33"/>
      <c r="AF142" s="33"/>
      <c r="AG142" s="33"/>
      <c r="AH142" s="33"/>
      <c r="AI142" s="7"/>
    </row>
    <row r="143" spans="1:35" ht="15" x14ac:dyDescent="0.25">
      <c r="A143" s="156"/>
      <c r="B143" s="167">
        <v>118</v>
      </c>
      <c r="C143" s="168" t="s">
        <v>201</v>
      </c>
      <c r="D143" s="169" t="s">
        <v>261</v>
      </c>
      <c r="E143" s="170" t="s">
        <v>38</v>
      </c>
      <c r="F143" s="171">
        <v>3</v>
      </c>
      <c r="G143" s="157"/>
      <c r="H143" s="157"/>
      <c r="I143" s="156"/>
      <c r="J143" s="156"/>
      <c r="K143" s="156"/>
      <c r="L143" s="201" t="s">
        <v>176</v>
      </c>
      <c r="M143" s="202" t="s">
        <v>176</v>
      </c>
      <c r="N143" s="202" t="s">
        <v>176</v>
      </c>
      <c r="O143" s="202" t="s">
        <v>176</v>
      </c>
      <c r="P143" s="202" t="s">
        <v>176</v>
      </c>
      <c r="Q143" s="79">
        <f t="shared" si="29"/>
        <v>0</v>
      </c>
      <c r="R143" s="156"/>
      <c r="S143" s="172"/>
      <c r="T143" s="81"/>
      <c r="U143" s="156"/>
      <c r="V143" s="31"/>
      <c r="X143" s="144"/>
      <c r="Y143" s="33"/>
      <c r="Z143" s="33"/>
      <c r="AA143" s="33"/>
      <c r="AB143" s="33"/>
      <c r="AC143" s="33"/>
      <c r="AD143" s="33"/>
      <c r="AE143" s="33"/>
      <c r="AF143" s="33"/>
      <c r="AG143" s="33"/>
      <c r="AH143" s="33"/>
      <c r="AI143" s="7"/>
    </row>
    <row r="144" spans="1:35" ht="15" x14ac:dyDescent="0.25">
      <c r="A144" s="156"/>
      <c r="B144" s="167">
        <v>119</v>
      </c>
      <c r="C144" s="168" t="s">
        <v>203</v>
      </c>
      <c r="D144" s="169" t="s">
        <v>262</v>
      </c>
      <c r="E144" s="170" t="s">
        <v>38</v>
      </c>
      <c r="F144" s="171">
        <v>3</v>
      </c>
      <c r="G144" s="157"/>
      <c r="H144" s="157"/>
      <c r="I144" s="156"/>
      <c r="J144" s="156"/>
      <c r="K144" s="156"/>
      <c r="L144" s="201" t="s">
        <v>176</v>
      </c>
      <c r="M144" s="202" t="s">
        <v>176</v>
      </c>
      <c r="N144" s="202" t="s">
        <v>176</v>
      </c>
      <c r="O144" s="202" t="s">
        <v>176</v>
      </c>
      <c r="P144" s="202" t="s">
        <v>176</v>
      </c>
      <c r="Q144" s="79">
        <f t="shared" si="29"/>
        <v>0</v>
      </c>
      <c r="R144" s="156"/>
      <c r="S144" s="172"/>
      <c r="T144" s="81"/>
      <c r="U144" s="156"/>
      <c r="V144" s="31"/>
      <c r="X144" s="144"/>
      <c r="Y144" s="33"/>
      <c r="Z144" s="33"/>
      <c r="AA144" s="33"/>
      <c r="AB144" s="33"/>
      <c r="AC144" s="33"/>
      <c r="AD144" s="33"/>
      <c r="AE144" s="33"/>
      <c r="AF144" s="33"/>
      <c r="AG144" s="33"/>
      <c r="AH144" s="33"/>
      <c r="AI144" s="7"/>
    </row>
    <row r="145" spans="1:35" ht="15" x14ac:dyDescent="0.25">
      <c r="A145" s="156"/>
      <c r="B145" s="167">
        <v>120</v>
      </c>
      <c r="C145" s="168" t="s">
        <v>205</v>
      </c>
      <c r="D145" s="169" t="s">
        <v>263</v>
      </c>
      <c r="E145" s="170" t="s">
        <v>38</v>
      </c>
      <c r="F145" s="171">
        <v>3</v>
      </c>
      <c r="G145" s="157"/>
      <c r="H145" s="157"/>
      <c r="I145" s="156"/>
      <c r="J145" s="156"/>
      <c r="K145" s="156"/>
      <c r="L145" s="201" t="s">
        <v>176</v>
      </c>
      <c r="M145" s="202" t="s">
        <v>176</v>
      </c>
      <c r="N145" s="202" t="s">
        <v>176</v>
      </c>
      <c r="O145" s="202" t="s">
        <v>176</v>
      </c>
      <c r="P145" s="202" t="s">
        <v>176</v>
      </c>
      <c r="Q145" s="79">
        <f t="shared" si="29"/>
        <v>0</v>
      </c>
      <c r="R145" s="156"/>
      <c r="S145" s="172"/>
      <c r="T145" s="81"/>
      <c r="U145" s="156"/>
      <c r="V145" s="31"/>
      <c r="X145" s="144"/>
      <c r="Y145" s="33"/>
      <c r="Z145" s="33"/>
      <c r="AA145" s="33"/>
      <c r="AB145" s="33"/>
      <c r="AC145" s="33"/>
      <c r="AD145" s="33"/>
      <c r="AE145" s="33"/>
      <c r="AF145" s="33"/>
      <c r="AG145" s="33"/>
      <c r="AH145" s="33"/>
      <c r="AI145" s="7"/>
    </row>
    <row r="146" spans="1:35" ht="15" x14ac:dyDescent="0.25">
      <c r="A146" s="156"/>
      <c r="B146" s="167">
        <v>121</v>
      </c>
      <c r="C146" s="168" t="s">
        <v>207</v>
      </c>
      <c r="D146" s="169" t="s">
        <v>264</v>
      </c>
      <c r="E146" s="170" t="s">
        <v>133</v>
      </c>
      <c r="F146" s="171">
        <v>2</v>
      </c>
      <c r="G146" s="157"/>
      <c r="H146" s="157"/>
      <c r="I146" s="156"/>
      <c r="J146" s="156"/>
      <c r="K146" s="156"/>
      <c r="L146" s="177" t="e">
        <f>(L142*1000)/L140</f>
        <v>#VALUE!</v>
      </c>
      <c r="M146" s="178" t="e">
        <f>(M142*1000)/M140</f>
        <v>#VALUE!</v>
      </c>
      <c r="N146" s="178" t="e">
        <f t="shared" ref="N146:Q147" si="30">(N142*1000)/N140</f>
        <v>#VALUE!</v>
      </c>
      <c r="O146" s="178" t="e">
        <f t="shared" si="30"/>
        <v>#VALUE!</v>
      </c>
      <c r="P146" s="178" t="e">
        <f t="shared" si="30"/>
        <v>#VALUE!</v>
      </c>
      <c r="Q146" s="179" t="e">
        <f t="shared" si="30"/>
        <v>#DIV/0!</v>
      </c>
      <c r="R146" s="156"/>
      <c r="S146" s="172"/>
      <c r="T146" s="81"/>
      <c r="U146" s="156"/>
      <c r="V146" s="31"/>
      <c r="X146" s="7"/>
      <c r="AI146" s="7"/>
    </row>
    <row r="147" spans="1:35" ht="15.75" thickBot="1" x14ac:dyDescent="0.3">
      <c r="A147" s="156"/>
      <c r="B147" s="192">
        <v>122</v>
      </c>
      <c r="C147" s="193" t="s">
        <v>209</v>
      </c>
      <c r="D147" s="194" t="s">
        <v>265</v>
      </c>
      <c r="E147" s="195" t="s">
        <v>133</v>
      </c>
      <c r="F147" s="196">
        <v>2</v>
      </c>
      <c r="G147" s="157"/>
      <c r="H147" s="157"/>
      <c r="I147" s="156"/>
      <c r="J147" s="156"/>
      <c r="K147" s="156"/>
      <c r="L147" s="187" t="e">
        <f>(L143*1000)/L141</f>
        <v>#VALUE!</v>
      </c>
      <c r="M147" s="188" t="e">
        <f>(M143*1000)/M141</f>
        <v>#VALUE!</v>
      </c>
      <c r="N147" s="188" t="e">
        <f t="shared" si="30"/>
        <v>#VALUE!</v>
      </c>
      <c r="O147" s="188" t="e">
        <f t="shared" si="30"/>
        <v>#VALUE!</v>
      </c>
      <c r="P147" s="188" t="e">
        <f t="shared" si="30"/>
        <v>#VALUE!</v>
      </c>
      <c r="Q147" s="189" t="e">
        <f t="shared" si="30"/>
        <v>#DIV/0!</v>
      </c>
      <c r="R147" s="156"/>
      <c r="S147" s="190"/>
      <c r="T147" s="61"/>
      <c r="U147" s="156"/>
      <c r="V147" s="31"/>
      <c r="X147" s="7"/>
      <c r="AI147" s="7"/>
    </row>
    <row r="148" spans="1:35" ht="15" x14ac:dyDescent="0.25">
      <c r="A148" s="156"/>
      <c r="B148" s="104"/>
      <c r="C148" s="156"/>
      <c r="D148" s="203"/>
      <c r="E148" s="203"/>
      <c r="F148" s="203"/>
      <c r="G148" s="157"/>
      <c r="H148" s="157"/>
      <c r="I148" s="156"/>
      <c r="J148" s="156"/>
      <c r="K148" s="156"/>
      <c r="L148" s="163"/>
      <c r="M148" s="163"/>
      <c r="N148" s="163"/>
      <c r="O148" s="163"/>
      <c r="P148" s="163"/>
      <c r="Q148" s="163"/>
      <c r="R148" s="156"/>
      <c r="S148" s="122"/>
      <c r="T148" s="122"/>
      <c r="U148" s="156"/>
      <c r="V148" s="31"/>
    </row>
    <row r="149" spans="1:35" ht="15" x14ac:dyDescent="0.25">
      <c r="B149" s="204" t="s">
        <v>266</v>
      </c>
      <c r="C149" s="205"/>
      <c r="D149" s="206"/>
      <c r="E149" s="206"/>
      <c r="F149" s="206"/>
      <c r="G149" s="206"/>
      <c r="H149" s="206"/>
      <c r="I149" s="205"/>
      <c r="J149" s="205"/>
      <c r="K149" s="205"/>
      <c r="L149" s="205"/>
      <c r="M149" s="207"/>
      <c r="N149" s="207"/>
      <c r="O149" s="10"/>
      <c r="P149" s="10"/>
      <c r="Q149" s="10"/>
      <c r="R149" s="10"/>
      <c r="S149" s="10"/>
      <c r="V149" s="156"/>
    </row>
    <row r="150" spans="1:35" ht="15" x14ac:dyDescent="0.25">
      <c r="B150" s="208"/>
      <c r="C150" s="156" t="s">
        <v>267</v>
      </c>
      <c r="D150" s="156"/>
      <c r="E150" s="205"/>
      <c r="F150" s="205"/>
      <c r="G150" s="205"/>
      <c r="H150" s="205"/>
      <c r="I150" s="205"/>
      <c r="J150" s="205"/>
      <c r="K150" s="205"/>
      <c r="L150" s="205"/>
      <c r="M150" s="205"/>
      <c r="N150" s="205"/>
      <c r="O150" s="10"/>
      <c r="P150" s="10"/>
      <c r="Q150" s="10"/>
      <c r="R150" s="10"/>
      <c r="S150" s="10"/>
      <c r="V150" s="156"/>
    </row>
    <row r="151" spans="1:35" ht="15" x14ac:dyDescent="0.25">
      <c r="B151" s="209"/>
      <c r="C151" s="156" t="s">
        <v>268</v>
      </c>
      <c r="D151" s="156"/>
      <c r="E151" s="205"/>
      <c r="F151" s="205"/>
      <c r="G151" s="205"/>
      <c r="H151" s="205"/>
      <c r="I151" s="205"/>
      <c r="J151" s="205"/>
      <c r="K151" s="205"/>
      <c r="L151" s="205"/>
      <c r="M151" s="205"/>
      <c r="N151" s="205"/>
      <c r="O151" s="10"/>
      <c r="P151" s="10"/>
      <c r="Q151" s="10"/>
      <c r="R151" s="10"/>
      <c r="S151" s="10"/>
      <c r="V151" s="156"/>
    </row>
    <row r="152" spans="1:35" ht="15" x14ac:dyDescent="0.25">
      <c r="B152" s="210"/>
      <c r="C152" s="156" t="s">
        <v>269</v>
      </c>
      <c r="D152" s="156"/>
      <c r="E152" s="205"/>
      <c r="F152" s="205"/>
      <c r="G152" s="205"/>
      <c r="H152" s="205"/>
      <c r="I152" s="205"/>
      <c r="J152" s="205"/>
      <c r="K152" s="205"/>
      <c r="L152" s="205"/>
      <c r="M152" s="205"/>
      <c r="N152" s="205"/>
      <c r="O152" s="10"/>
      <c r="P152" s="10"/>
      <c r="Q152" s="10"/>
      <c r="R152" s="10"/>
      <c r="S152" s="10"/>
      <c r="V152" s="156"/>
    </row>
    <row r="153" spans="1:35" ht="15" x14ac:dyDescent="0.25">
      <c r="B153" s="211"/>
      <c r="C153" s="156" t="s">
        <v>270</v>
      </c>
      <c r="D153" s="156"/>
      <c r="E153" s="205"/>
      <c r="F153" s="205"/>
      <c r="G153" s="205"/>
      <c r="H153" s="205"/>
      <c r="I153" s="205"/>
      <c r="J153" s="205"/>
      <c r="K153" s="205"/>
      <c r="L153" s="205"/>
      <c r="M153" s="205"/>
      <c r="N153" s="205"/>
      <c r="O153" s="10"/>
      <c r="P153" s="10"/>
      <c r="Q153" s="10"/>
      <c r="R153" s="10"/>
      <c r="S153" s="10"/>
      <c r="V153" s="156"/>
    </row>
    <row r="154" spans="1:35" ht="15.75" thickBot="1" x14ac:dyDescent="0.3">
      <c r="B154" s="212"/>
      <c r="C154" s="213"/>
      <c r="D154" s="213"/>
      <c r="E154" s="213"/>
      <c r="F154" s="213"/>
      <c r="G154" s="213"/>
      <c r="H154" s="213"/>
      <c r="I154" s="213"/>
      <c r="J154" s="213"/>
      <c r="K154" s="213"/>
      <c r="L154" s="213"/>
      <c r="M154" s="213"/>
      <c r="N154" s="213"/>
      <c r="O154" s="10"/>
      <c r="P154" s="10"/>
      <c r="Q154" s="10"/>
      <c r="R154" s="10"/>
      <c r="S154" s="10"/>
      <c r="V154" s="156"/>
    </row>
    <row r="155" spans="1:35" ht="16.5" thickBot="1" x14ac:dyDescent="0.3">
      <c r="B155" s="214" t="s">
        <v>271</v>
      </c>
      <c r="C155" s="215"/>
      <c r="D155" s="215"/>
      <c r="E155" s="215"/>
      <c r="F155" s="215"/>
      <c r="G155" s="215"/>
      <c r="H155" s="215"/>
      <c r="I155" s="215"/>
      <c r="J155" s="215"/>
      <c r="K155" s="215"/>
      <c r="L155" s="215"/>
      <c r="M155" s="215"/>
      <c r="N155" s="215"/>
      <c r="O155" s="215"/>
      <c r="P155" s="215"/>
      <c r="Q155" s="216"/>
      <c r="R155" s="10"/>
      <c r="S155" s="10"/>
      <c r="V155" s="156"/>
    </row>
    <row r="156" spans="1:35" ht="16.5" thickBot="1" x14ac:dyDescent="0.3">
      <c r="B156" s="217"/>
      <c r="C156" s="218"/>
      <c r="D156" s="219"/>
      <c r="E156" s="219"/>
      <c r="F156" s="219"/>
      <c r="G156" s="219"/>
      <c r="H156" s="219"/>
      <c r="I156" s="219"/>
      <c r="J156" s="219"/>
      <c r="K156" s="219"/>
      <c r="L156" s="219"/>
      <c r="M156" s="213"/>
      <c r="N156" s="213"/>
      <c r="O156" s="10"/>
      <c r="P156" s="10"/>
      <c r="Q156" s="10"/>
      <c r="R156" s="10"/>
      <c r="S156" s="10"/>
      <c r="V156" s="156"/>
    </row>
    <row r="157" spans="1:35" ht="90" customHeight="1" thickBot="1" x14ac:dyDescent="0.3">
      <c r="B157" s="220" t="s">
        <v>272</v>
      </c>
      <c r="C157" s="221"/>
      <c r="D157" s="221"/>
      <c r="E157" s="221"/>
      <c r="F157" s="221"/>
      <c r="G157" s="221"/>
      <c r="H157" s="221"/>
      <c r="I157" s="221"/>
      <c r="J157" s="221"/>
      <c r="K157" s="221"/>
      <c r="L157" s="221"/>
      <c r="M157" s="221"/>
      <c r="N157" s="221"/>
      <c r="O157" s="221"/>
      <c r="P157" s="221"/>
      <c r="Q157" s="222"/>
      <c r="R157" s="10"/>
      <c r="S157" s="10"/>
      <c r="V157" s="156"/>
    </row>
    <row r="158" spans="1:35" ht="15.75" thickBot="1" x14ac:dyDescent="0.25">
      <c r="B158" s="206"/>
      <c r="C158" s="223"/>
      <c r="D158" s="206"/>
      <c r="E158" s="206"/>
      <c r="F158" s="206"/>
      <c r="G158" s="206"/>
      <c r="H158" s="206"/>
      <c r="I158" s="206"/>
      <c r="J158" s="224"/>
      <c r="K158" s="224"/>
      <c r="L158" s="224"/>
      <c r="M158" s="213"/>
      <c r="N158" s="213"/>
      <c r="O158" s="10"/>
      <c r="P158" s="10"/>
      <c r="Q158" s="10"/>
      <c r="R158" s="10"/>
      <c r="S158" s="10"/>
      <c r="V158" s="156"/>
    </row>
    <row r="159" spans="1:35" ht="15" customHeight="1" x14ac:dyDescent="0.25">
      <c r="B159" s="225" t="s">
        <v>273</v>
      </c>
      <c r="C159" s="226" t="s">
        <v>274</v>
      </c>
      <c r="D159" s="227"/>
      <c r="E159" s="227"/>
      <c r="F159" s="227"/>
      <c r="G159" s="227"/>
      <c r="H159" s="227"/>
      <c r="I159" s="227"/>
      <c r="J159" s="227"/>
      <c r="K159" s="227"/>
      <c r="L159" s="227"/>
      <c r="M159" s="227"/>
      <c r="N159" s="227"/>
      <c r="O159" s="227"/>
      <c r="P159" s="227"/>
      <c r="Q159" s="228"/>
      <c r="R159" s="10"/>
      <c r="S159" s="10"/>
      <c r="V159" s="156"/>
    </row>
    <row r="160" spans="1:35" ht="15" customHeight="1" x14ac:dyDescent="0.25">
      <c r="B160" s="229" t="s">
        <v>275</v>
      </c>
      <c r="C160" s="230" t="str">
        <f>$C$7</f>
        <v>Activity forecasts ~ wholesale water service</v>
      </c>
      <c r="D160" s="230"/>
      <c r="E160" s="230"/>
      <c r="F160" s="230"/>
      <c r="G160" s="230"/>
      <c r="H160" s="230"/>
      <c r="I160" s="230"/>
      <c r="J160" s="230"/>
      <c r="K160" s="230"/>
      <c r="L160" s="230"/>
      <c r="M160" s="230"/>
      <c r="N160" s="230"/>
      <c r="O160" s="230"/>
      <c r="P160" s="230"/>
      <c r="Q160" s="231"/>
      <c r="R160" s="10"/>
      <c r="S160" s="10"/>
      <c r="V160" s="156"/>
    </row>
    <row r="161" spans="2:22" ht="30" customHeight="1" x14ac:dyDescent="0.25">
      <c r="B161" s="232">
        <v>1</v>
      </c>
      <c r="C161" s="233" t="s">
        <v>276</v>
      </c>
      <c r="D161" s="234"/>
      <c r="E161" s="234"/>
      <c r="F161" s="234"/>
      <c r="G161" s="234"/>
      <c r="H161" s="234"/>
      <c r="I161" s="234"/>
      <c r="J161" s="234"/>
      <c r="K161" s="234"/>
      <c r="L161" s="234"/>
      <c r="M161" s="234"/>
      <c r="N161" s="234"/>
      <c r="O161" s="234"/>
      <c r="P161" s="234"/>
      <c r="Q161" s="235"/>
      <c r="R161" s="10"/>
      <c r="S161" s="10"/>
      <c r="V161" s="156"/>
    </row>
    <row r="162" spans="2:22" ht="30" customHeight="1" x14ac:dyDescent="0.25">
      <c r="B162" s="232">
        <v>2</v>
      </c>
      <c r="C162" s="233" t="s">
        <v>277</v>
      </c>
      <c r="D162" s="234"/>
      <c r="E162" s="234"/>
      <c r="F162" s="234"/>
      <c r="G162" s="234"/>
      <c r="H162" s="234"/>
      <c r="I162" s="234"/>
      <c r="J162" s="234"/>
      <c r="K162" s="234"/>
      <c r="L162" s="234"/>
      <c r="M162" s="234"/>
      <c r="N162" s="234"/>
      <c r="O162" s="234"/>
      <c r="P162" s="234"/>
      <c r="Q162" s="235"/>
      <c r="R162" s="10"/>
      <c r="S162" s="10"/>
      <c r="V162" s="156"/>
    </row>
    <row r="163" spans="2:22" ht="15" customHeight="1" x14ac:dyDescent="0.25">
      <c r="B163" s="229" t="s">
        <v>278</v>
      </c>
      <c r="C163" s="230" t="str">
        <f>$C$11</f>
        <v>Infrastructure network reinforcement expenditure forecasts ~ wholesale water service</v>
      </c>
      <c r="D163" s="230"/>
      <c r="E163" s="230"/>
      <c r="F163" s="230"/>
      <c r="G163" s="230"/>
      <c r="H163" s="230"/>
      <c r="I163" s="230"/>
      <c r="J163" s="230"/>
      <c r="K163" s="230"/>
      <c r="L163" s="230"/>
      <c r="M163" s="230"/>
      <c r="N163" s="230"/>
      <c r="O163" s="230"/>
      <c r="P163" s="230"/>
      <c r="Q163" s="231"/>
      <c r="R163" s="10"/>
      <c r="S163" s="10"/>
      <c r="V163" s="156"/>
    </row>
    <row r="164" spans="2:22" ht="15" customHeight="1" x14ac:dyDescent="0.25">
      <c r="B164" s="232">
        <v>3</v>
      </c>
      <c r="C164" s="233" t="s">
        <v>279</v>
      </c>
      <c r="D164" s="234"/>
      <c r="E164" s="234"/>
      <c r="F164" s="234"/>
      <c r="G164" s="234"/>
      <c r="H164" s="234"/>
      <c r="I164" s="234"/>
      <c r="J164" s="234"/>
      <c r="K164" s="234"/>
      <c r="L164" s="234"/>
      <c r="M164" s="234"/>
      <c r="N164" s="234"/>
      <c r="O164" s="234"/>
      <c r="P164" s="234"/>
      <c r="Q164" s="235"/>
      <c r="R164" s="10"/>
      <c r="S164" s="10"/>
      <c r="V164" s="156"/>
    </row>
    <row r="165" spans="2:22" ht="15" customHeight="1" x14ac:dyDescent="0.25">
      <c r="B165" s="232">
        <v>4</v>
      </c>
      <c r="C165" s="233" t="s">
        <v>280</v>
      </c>
      <c r="D165" s="234"/>
      <c r="E165" s="234"/>
      <c r="F165" s="234"/>
      <c r="G165" s="234"/>
      <c r="H165" s="234"/>
      <c r="I165" s="234"/>
      <c r="J165" s="234"/>
      <c r="K165" s="234"/>
      <c r="L165" s="234"/>
      <c r="M165" s="234"/>
      <c r="N165" s="234"/>
      <c r="O165" s="234"/>
      <c r="P165" s="234"/>
      <c r="Q165" s="235"/>
      <c r="R165" s="10"/>
      <c r="S165" s="10"/>
      <c r="V165" s="156"/>
    </row>
    <row r="166" spans="2:22" ht="15" customHeight="1" x14ac:dyDescent="0.25">
      <c r="B166" s="232">
        <v>5</v>
      </c>
      <c r="C166" s="233" t="s">
        <v>281</v>
      </c>
      <c r="D166" s="234"/>
      <c r="E166" s="234"/>
      <c r="F166" s="234"/>
      <c r="G166" s="234"/>
      <c r="H166" s="234"/>
      <c r="I166" s="234"/>
      <c r="J166" s="234"/>
      <c r="K166" s="234"/>
      <c r="L166" s="234"/>
      <c r="M166" s="234"/>
      <c r="N166" s="234"/>
      <c r="O166" s="234"/>
      <c r="P166" s="234"/>
      <c r="Q166" s="235"/>
      <c r="R166" s="10"/>
      <c r="S166" s="10"/>
      <c r="V166" s="156"/>
    </row>
    <row r="167" spans="2:22" ht="45" customHeight="1" x14ac:dyDescent="0.25">
      <c r="B167" s="232">
        <v>6</v>
      </c>
      <c r="C167" s="233" t="s">
        <v>282</v>
      </c>
      <c r="D167" s="234"/>
      <c r="E167" s="234"/>
      <c r="F167" s="234"/>
      <c r="G167" s="234"/>
      <c r="H167" s="234"/>
      <c r="I167" s="234"/>
      <c r="J167" s="234"/>
      <c r="K167" s="234"/>
      <c r="L167" s="234"/>
      <c r="M167" s="234"/>
      <c r="N167" s="234"/>
      <c r="O167" s="234"/>
      <c r="P167" s="234"/>
      <c r="Q167" s="235"/>
      <c r="R167" s="10"/>
      <c r="S167" s="10"/>
      <c r="V167" s="156"/>
    </row>
    <row r="168" spans="2:22" ht="15" customHeight="1" x14ac:dyDescent="0.25">
      <c r="B168" s="229" t="s">
        <v>283</v>
      </c>
      <c r="C168" s="230" t="str">
        <f>$C$17</f>
        <v>Grants and contributions received ~ wholesale water service</v>
      </c>
      <c r="D168" s="230"/>
      <c r="E168" s="230"/>
      <c r="F168" s="230"/>
      <c r="G168" s="230"/>
      <c r="H168" s="230"/>
      <c r="I168" s="230"/>
      <c r="J168" s="230"/>
      <c r="K168" s="230"/>
      <c r="L168" s="230"/>
      <c r="M168" s="230"/>
      <c r="N168" s="230"/>
      <c r="O168" s="230"/>
      <c r="P168" s="230"/>
      <c r="Q168" s="231"/>
      <c r="R168" s="10"/>
      <c r="S168" s="10"/>
      <c r="V168" s="156"/>
    </row>
    <row r="169" spans="2:22" ht="15" customHeight="1" x14ac:dyDescent="0.25">
      <c r="B169" s="232">
        <v>7</v>
      </c>
      <c r="C169" s="233" t="s">
        <v>284</v>
      </c>
      <c r="D169" s="234"/>
      <c r="E169" s="234"/>
      <c r="F169" s="234"/>
      <c r="G169" s="234"/>
      <c r="H169" s="234"/>
      <c r="I169" s="234"/>
      <c r="J169" s="234"/>
      <c r="K169" s="234"/>
      <c r="L169" s="234"/>
      <c r="M169" s="234"/>
      <c r="N169" s="234"/>
      <c r="O169" s="234"/>
      <c r="P169" s="234"/>
      <c r="Q169" s="235"/>
      <c r="R169" s="10"/>
      <c r="S169" s="10"/>
      <c r="V169" s="156"/>
    </row>
    <row r="170" spans="2:22" ht="15" customHeight="1" x14ac:dyDescent="0.25">
      <c r="B170" s="232">
        <v>8</v>
      </c>
      <c r="C170" s="233" t="s">
        <v>285</v>
      </c>
      <c r="D170" s="234"/>
      <c r="E170" s="234"/>
      <c r="F170" s="234"/>
      <c r="G170" s="234"/>
      <c r="H170" s="234"/>
      <c r="I170" s="234"/>
      <c r="J170" s="234"/>
      <c r="K170" s="234"/>
      <c r="L170" s="234"/>
      <c r="M170" s="234"/>
      <c r="N170" s="234"/>
      <c r="O170" s="234"/>
      <c r="P170" s="234"/>
      <c r="Q170" s="235"/>
      <c r="R170" s="10"/>
      <c r="S170" s="10"/>
      <c r="V170" s="156"/>
    </row>
    <row r="171" spans="2:22" ht="15" customHeight="1" x14ac:dyDescent="0.25">
      <c r="B171" s="232">
        <v>9</v>
      </c>
      <c r="C171" s="233" t="s">
        <v>286</v>
      </c>
      <c r="D171" s="234"/>
      <c r="E171" s="234"/>
      <c r="F171" s="234"/>
      <c r="G171" s="234"/>
      <c r="H171" s="234"/>
      <c r="I171" s="234"/>
      <c r="J171" s="234"/>
      <c r="K171" s="234"/>
      <c r="L171" s="234"/>
      <c r="M171" s="234"/>
      <c r="N171" s="234"/>
      <c r="O171" s="234"/>
      <c r="P171" s="234"/>
      <c r="Q171" s="235"/>
      <c r="R171" s="10"/>
      <c r="S171" s="10"/>
      <c r="V171" s="156"/>
    </row>
    <row r="172" spans="2:22" ht="15" customHeight="1" x14ac:dyDescent="0.25">
      <c r="B172" s="232">
        <v>10</v>
      </c>
      <c r="C172" s="233" t="s">
        <v>287</v>
      </c>
      <c r="D172" s="234"/>
      <c r="E172" s="234"/>
      <c r="F172" s="234"/>
      <c r="G172" s="234"/>
      <c r="H172" s="234"/>
      <c r="I172" s="234"/>
      <c r="J172" s="234"/>
      <c r="K172" s="234"/>
      <c r="L172" s="234"/>
      <c r="M172" s="234"/>
      <c r="N172" s="234"/>
      <c r="O172" s="234"/>
      <c r="P172" s="234"/>
      <c r="Q172" s="235"/>
      <c r="R172" s="10"/>
      <c r="S172" s="10"/>
      <c r="V172" s="156"/>
    </row>
    <row r="173" spans="2:22" ht="30" customHeight="1" x14ac:dyDescent="0.25">
      <c r="B173" s="232">
        <v>11</v>
      </c>
      <c r="C173" s="236" t="s">
        <v>288</v>
      </c>
      <c r="D173" s="237"/>
      <c r="E173" s="237"/>
      <c r="F173" s="237"/>
      <c r="G173" s="237"/>
      <c r="H173" s="237"/>
      <c r="I173" s="237"/>
      <c r="J173" s="237"/>
      <c r="K173" s="237"/>
      <c r="L173" s="237"/>
      <c r="M173" s="237"/>
      <c r="N173" s="237"/>
      <c r="O173" s="237"/>
      <c r="P173" s="237"/>
      <c r="Q173" s="238"/>
      <c r="R173" s="10"/>
      <c r="S173" s="10"/>
      <c r="V173" s="156"/>
    </row>
    <row r="174" spans="2:22" ht="15" customHeight="1" x14ac:dyDescent="0.25">
      <c r="B174" s="232">
        <v>12</v>
      </c>
      <c r="C174" s="233" t="s">
        <v>289</v>
      </c>
      <c r="D174" s="234"/>
      <c r="E174" s="234"/>
      <c r="F174" s="234"/>
      <c r="G174" s="234"/>
      <c r="H174" s="234"/>
      <c r="I174" s="234"/>
      <c r="J174" s="234"/>
      <c r="K174" s="234"/>
      <c r="L174" s="234"/>
      <c r="M174" s="234"/>
      <c r="N174" s="234"/>
      <c r="O174" s="234"/>
      <c r="P174" s="234"/>
      <c r="Q174" s="235"/>
      <c r="R174" s="10"/>
      <c r="S174" s="10"/>
      <c r="V174" s="156"/>
    </row>
    <row r="175" spans="2:22" ht="15" customHeight="1" x14ac:dyDescent="0.25">
      <c r="B175" s="232">
        <v>13</v>
      </c>
      <c r="C175" s="233" t="s">
        <v>290</v>
      </c>
      <c r="D175" s="234"/>
      <c r="E175" s="234"/>
      <c r="F175" s="234"/>
      <c r="G175" s="234"/>
      <c r="H175" s="234"/>
      <c r="I175" s="234"/>
      <c r="J175" s="234"/>
      <c r="K175" s="234"/>
      <c r="L175" s="234"/>
      <c r="M175" s="234"/>
      <c r="N175" s="234"/>
      <c r="O175" s="234"/>
      <c r="P175" s="234"/>
      <c r="Q175" s="235"/>
      <c r="R175" s="10"/>
      <c r="S175" s="10"/>
      <c r="V175" s="156"/>
    </row>
    <row r="176" spans="2:22" ht="15" customHeight="1" x14ac:dyDescent="0.25">
      <c r="B176" s="229" t="s">
        <v>291</v>
      </c>
      <c r="C176" s="230" t="str">
        <f>$C$26</f>
        <v>Infrastructure charges / adopted assets</v>
      </c>
      <c r="D176" s="230"/>
      <c r="E176" s="230"/>
      <c r="F176" s="230"/>
      <c r="G176" s="230"/>
      <c r="H176" s="230"/>
      <c r="I176" s="230"/>
      <c r="J176" s="230"/>
      <c r="K176" s="230"/>
      <c r="L176" s="230"/>
      <c r="M176" s="230"/>
      <c r="N176" s="230"/>
      <c r="O176" s="230"/>
      <c r="P176" s="230"/>
      <c r="Q176" s="231"/>
      <c r="R176" s="10"/>
      <c r="S176" s="10"/>
      <c r="V176" s="156"/>
    </row>
    <row r="177" spans="2:22" ht="30" customHeight="1" x14ac:dyDescent="0.25">
      <c r="B177" s="232">
        <v>14</v>
      </c>
      <c r="C177" s="233" t="s">
        <v>292</v>
      </c>
      <c r="D177" s="234"/>
      <c r="E177" s="234"/>
      <c r="F177" s="234"/>
      <c r="G177" s="234"/>
      <c r="H177" s="234"/>
      <c r="I177" s="234"/>
      <c r="J177" s="234"/>
      <c r="K177" s="234"/>
      <c r="L177" s="234"/>
      <c r="M177" s="234"/>
      <c r="N177" s="234"/>
      <c r="O177" s="234"/>
      <c r="P177" s="234"/>
      <c r="Q177" s="235"/>
      <c r="R177" s="10"/>
      <c r="S177" s="10"/>
      <c r="V177" s="156"/>
    </row>
    <row r="178" spans="2:22" ht="15" customHeight="1" x14ac:dyDescent="0.25">
      <c r="B178" s="232">
        <v>15</v>
      </c>
      <c r="C178" s="239" t="s">
        <v>293</v>
      </c>
      <c r="D178" s="240"/>
      <c r="E178" s="240"/>
      <c r="F178" s="240"/>
      <c r="G178" s="240"/>
      <c r="H178" s="240"/>
      <c r="I178" s="240"/>
      <c r="J178" s="240"/>
      <c r="K178" s="240"/>
      <c r="L178" s="240"/>
      <c r="M178" s="240"/>
      <c r="N178" s="240"/>
      <c r="O178" s="240"/>
      <c r="P178" s="240"/>
      <c r="Q178" s="240"/>
      <c r="R178" s="10"/>
      <c r="S178" s="10"/>
      <c r="V178" s="156"/>
    </row>
    <row r="179" spans="2:22" ht="15" customHeight="1" x14ac:dyDescent="0.25">
      <c r="B179" s="232">
        <v>16</v>
      </c>
      <c r="C179" s="233" t="s">
        <v>294</v>
      </c>
      <c r="D179" s="234"/>
      <c r="E179" s="234"/>
      <c r="F179" s="234"/>
      <c r="G179" s="234"/>
      <c r="H179" s="234"/>
      <c r="I179" s="234"/>
      <c r="J179" s="234"/>
      <c r="K179" s="234"/>
      <c r="L179" s="234"/>
      <c r="M179" s="234"/>
      <c r="N179" s="234"/>
      <c r="O179" s="234"/>
      <c r="P179" s="234"/>
      <c r="Q179" s="235"/>
      <c r="R179" s="10"/>
      <c r="S179" s="10"/>
      <c r="V179" s="156"/>
    </row>
    <row r="180" spans="2:22" ht="15" customHeight="1" x14ac:dyDescent="0.25">
      <c r="B180" s="229" t="s">
        <v>295</v>
      </c>
      <c r="C180" s="230" t="str">
        <f>$C$31</f>
        <v>Activity forecasts ~ wholesale wastewater service</v>
      </c>
      <c r="D180" s="230"/>
      <c r="E180" s="230"/>
      <c r="F180" s="230"/>
      <c r="G180" s="230"/>
      <c r="H180" s="230"/>
      <c r="I180" s="230"/>
      <c r="J180" s="230"/>
      <c r="K180" s="230"/>
      <c r="L180" s="230"/>
      <c r="M180" s="230"/>
      <c r="N180" s="230"/>
      <c r="O180" s="230"/>
      <c r="P180" s="230"/>
      <c r="Q180" s="231"/>
      <c r="R180" s="10"/>
      <c r="S180" s="10"/>
      <c r="V180" s="156"/>
    </row>
    <row r="181" spans="2:22" ht="15" customHeight="1" x14ac:dyDescent="0.25">
      <c r="B181" s="232">
        <v>17</v>
      </c>
      <c r="C181" s="233" t="s">
        <v>296</v>
      </c>
      <c r="D181" s="234"/>
      <c r="E181" s="234"/>
      <c r="F181" s="234"/>
      <c r="G181" s="234"/>
      <c r="H181" s="234"/>
      <c r="I181" s="234"/>
      <c r="J181" s="234"/>
      <c r="K181" s="234"/>
      <c r="L181" s="234"/>
      <c r="M181" s="234"/>
      <c r="N181" s="234"/>
      <c r="O181" s="234"/>
      <c r="P181" s="234"/>
      <c r="Q181" s="235"/>
      <c r="R181" s="10"/>
      <c r="S181" s="10"/>
      <c r="V181" s="156"/>
    </row>
    <row r="182" spans="2:22" ht="15" customHeight="1" x14ac:dyDescent="0.25">
      <c r="B182" s="232">
        <v>18</v>
      </c>
      <c r="C182" s="233" t="s">
        <v>297</v>
      </c>
      <c r="D182" s="234"/>
      <c r="E182" s="234"/>
      <c r="F182" s="234"/>
      <c r="G182" s="234"/>
      <c r="H182" s="234"/>
      <c r="I182" s="234"/>
      <c r="J182" s="234"/>
      <c r="K182" s="234"/>
      <c r="L182" s="234"/>
      <c r="M182" s="234"/>
      <c r="N182" s="234"/>
      <c r="O182" s="234"/>
      <c r="P182" s="234"/>
      <c r="Q182" s="235"/>
      <c r="R182" s="10"/>
      <c r="S182" s="10"/>
      <c r="V182" s="156"/>
    </row>
    <row r="183" spans="2:22" ht="15" customHeight="1" x14ac:dyDescent="0.25">
      <c r="B183" s="229" t="s">
        <v>298</v>
      </c>
      <c r="C183" s="230" t="str">
        <f>$C$35</f>
        <v>Infrastructure network reinforcement expenditure forecasts ~ wholesale wastewater service</v>
      </c>
      <c r="D183" s="230"/>
      <c r="E183" s="230"/>
      <c r="F183" s="230"/>
      <c r="G183" s="230"/>
      <c r="H183" s="230"/>
      <c r="I183" s="230"/>
      <c r="J183" s="230"/>
      <c r="K183" s="230"/>
      <c r="L183" s="230"/>
      <c r="M183" s="230"/>
      <c r="N183" s="230"/>
      <c r="O183" s="230"/>
      <c r="P183" s="230"/>
      <c r="Q183" s="231"/>
      <c r="R183" s="10"/>
      <c r="S183" s="10"/>
      <c r="V183" s="156"/>
    </row>
    <row r="184" spans="2:22" ht="15" customHeight="1" x14ac:dyDescent="0.25">
      <c r="B184" s="232">
        <v>19</v>
      </c>
      <c r="C184" s="233" t="s">
        <v>299</v>
      </c>
      <c r="D184" s="234"/>
      <c r="E184" s="234"/>
      <c r="F184" s="234"/>
      <c r="G184" s="234"/>
      <c r="H184" s="234"/>
      <c r="I184" s="234"/>
      <c r="J184" s="234"/>
      <c r="K184" s="234"/>
      <c r="L184" s="234"/>
      <c r="M184" s="234"/>
      <c r="N184" s="234"/>
      <c r="O184" s="234"/>
      <c r="P184" s="234"/>
      <c r="Q184" s="235"/>
      <c r="R184" s="10"/>
      <c r="S184" s="10"/>
      <c r="V184" s="156"/>
    </row>
    <row r="185" spans="2:22" ht="15" customHeight="1" x14ac:dyDescent="0.25">
      <c r="B185" s="232">
        <v>20</v>
      </c>
      <c r="C185" s="233" t="s">
        <v>300</v>
      </c>
      <c r="D185" s="234"/>
      <c r="E185" s="234"/>
      <c r="F185" s="234"/>
      <c r="G185" s="234"/>
      <c r="H185" s="234"/>
      <c r="I185" s="234"/>
      <c r="J185" s="234"/>
      <c r="K185" s="234"/>
      <c r="L185" s="234"/>
      <c r="M185" s="234"/>
      <c r="N185" s="234"/>
      <c r="O185" s="234"/>
      <c r="P185" s="234"/>
      <c r="Q185" s="235"/>
      <c r="R185" s="10"/>
      <c r="S185" s="10"/>
      <c r="V185" s="156"/>
    </row>
    <row r="186" spans="2:22" ht="15" customHeight="1" x14ac:dyDescent="0.25">
      <c r="B186" s="232">
        <v>21</v>
      </c>
      <c r="C186" s="233" t="s">
        <v>301</v>
      </c>
      <c r="D186" s="234"/>
      <c r="E186" s="234"/>
      <c r="F186" s="234"/>
      <c r="G186" s="234"/>
      <c r="H186" s="234"/>
      <c r="I186" s="234"/>
      <c r="J186" s="234"/>
      <c r="K186" s="234"/>
      <c r="L186" s="234"/>
      <c r="M186" s="234"/>
      <c r="N186" s="234"/>
      <c r="O186" s="234"/>
      <c r="P186" s="234"/>
      <c r="Q186" s="235"/>
      <c r="R186" s="10"/>
      <c r="S186" s="10"/>
      <c r="V186" s="156"/>
    </row>
    <row r="187" spans="2:22" ht="15" customHeight="1" x14ac:dyDescent="0.25">
      <c r="B187" s="232">
        <v>22</v>
      </c>
      <c r="C187" s="233" t="s">
        <v>302</v>
      </c>
      <c r="D187" s="234"/>
      <c r="E187" s="234"/>
      <c r="F187" s="234"/>
      <c r="G187" s="234"/>
      <c r="H187" s="234"/>
      <c r="I187" s="234"/>
      <c r="J187" s="234"/>
      <c r="K187" s="234"/>
      <c r="L187" s="234"/>
      <c r="M187" s="234"/>
      <c r="N187" s="234"/>
      <c r="O187" s="234"/>
      <c r="P187" s="234"/>
      <c r="Q187" s="235"/>
      <c r="R187" s="10"/>
      <c r="S187" s="10"/>
      <c r="V187" s="156"/>
    </row>
    <row r="188" spans="2:22" ht="45" customHeight="1" x14ac:dyDescent="0.25">
      <c r="B188" s="232">
        <v>23</v>
      </c>
      <c r="C188" s="233" t="s">
        <v>303</v>
      </c>
      <c r="D188" s="234"/>
      <c r="E188" s="234"/>
      <c r="F188" s="234"/>
      <c r="G188" s="234"/>
      <c r="H188" s="234"/>
      <c r="I188" s="234"/>
      <c r="J188" s="234"/>
      <c r="K188" s="234"/>
      <c r="L188" s="234"/>
      <c r="M188" s="234"/>
      <c r="N188" s="234"/>
      <c r="O188" s="234"/>
      <c r="P188" s="234"/>
      <c r="Q188" s="235"/>
      <c r="R188" s="10"/>
      <c r="S188" s="10"/>
      <c r="V188" s="156"/>
    </row>
    <row r="189" spans="2:22" ht="15" customHeight="1" x14ac:dyDescent="0.25">
      <c r="B189" s="229" t="s">
        <v>304</v>
      </c>
      <c r="C189" s="230" t="str">
        <f>$C$42</f>
        <v>Grants and contributions received ~ wholesale wastewater service</v>
      </c>
      <c r="D189" s="230"/>
      <c r="E189" s="230"/>
      <c r="F189" s="230"/>
      <c r="G189" s="230"/>
      <c r="H189" s="230"/>
      <c r="I189" s="230"/>
      <c r="J189" s="230"/>
      <c r="K189" s="230"/>
      <c r="L189" s="230"/>
      <c r="M189" s="230"/>
      <c r="N189" s="230"/>
      <c r="O189" s="230"/>
      <c r="P189" s="230"/>
      <c r="Q189" s="231"/>
      <c r="R189" s="10"/>
      <c r="S189" s="10"/>
      <c r="V189" s="156"/>
    </row>
    <row r="190" spans="2:22" ht="15" customHeight="1" x14ac:dyDescent="0.25">
      <c r="B190" s="232">
        <v>24</v>
      </c>
      <c r="C190" s="233" t="s">
        <v>305</v>
      </c>
      <c r="D190" s="234"/>
      <c r="E190" s="234"/>
      <c r="F190" s="234"/>
      <c r="G190" s="234"/>
      <c r="H190" s="234"/>
      <c r="I190" s="234"/>
      <c r="J190" s="234"/>
      <c r="K190" s="234"/>
      <c r="L190" s="234"/>
      <c r="M190" s="234"/>
      <c r="N190" s="234"/>
      <c r="O190" s="234"/>
      <c r="P190" s="234"/>
      <c r="Q190" s="235"/>
      <c r="R190" s="10"/>
      <c r="S190" s="10"/>
      <c r="V190" s="156"/>
    </row>
    <row r="191" spans="2:22" ht="15" customHeight="1" x14ac:dyDescent="0.25">
      <c r="B191" s="232">
        <v>25</v>
      </c>
      <c r="C191" s="233" t="s">
        <v>306</v>
      </c>
      <c r="D191" s="234"/>
      <c r="E191" s="234"/>
      <c r="F191" s="234"/>
      <c r="G191" s="234"/>
      <c r="H191" s="234"/>
      <c r="I191" s="234"/>
      <c r="J191" s="234"/>
      <c r="K191" s="234"/>
      <c r="L191" s="234"/>
      <c r="M191" s="234"/>
      <c r="N191" s="234"/>
      <c r="O191" s="234"/>
      <c r="P191" s="234"/>
      <c r="Q191" s="235"/>
      <c r="R191" s="10"/>
      <c r="S191" s="10"/>
      <c r="V191" s="156"/>
    </row>
    <row r="192" spans="2:22" ht="15" customHeight="1" x14ac:dyDescent="0.25">
      <c r="B192" s="232">
        <v>26</v>
      </c>
      <c r="C192" s="233" t="s">
        <v>287</v>
      </c>
      <c r="D192" s="234"/>
      <c r="E192" s="234"/>
      <c r="F192" s="234"/>
      <c r="G192" s="234"/>
      <c r="H192" s="234"/>
      <c r="I192" s="234"/>
      <c r="J192" s="234"/>
      <c r="K192" s="234"/>
      <c r="L192" s="234"/>
      <c r="M192" s="234"/>
      <c r="N192" s="234"/>
      <c r="O192" s="234"/>
      <c r="P192" s="234"/>
      <c r="Q192" s="235"/>
      <c r="R192" s="10"/>
      <c r="S192" s="10"/>
      <c r="V192" s="156"/>
    </row>
    <row r="193" spans="2:22" ht="30" customHeight="1" x14ac:dyDescent="0.25">
      <c r="B193" s="232">
        <v>27</v>
      </c>
      <c r="C193" s="233" t="s">
        <v>307</v>
      </c>
      <c r="D193" s="234"/>
      <c r="E193" s="234"/>
      <c r="F193" s="234"/>
      <c r="G193" s="234"/>
      <c r="H193" s="234"/>
      <c r="I193" s="234"/>
      <c r="J193" s="234"/>
      <c r="K193" s="234"/>
      <c r="L193" s="234"/>
      <c r="M193" s="234"/>
      <c r="N193" s="234"/>
      <c r="O193" s="234"/>
      <c r="P193" s="234"/>
      <c r="Q193" s="235"/>
      <c r="R193" s="10"/>
      <c r="S193" s="10"/>
      <c r="V193" s="156"/>
    </row>
    <row r="194" spans="2:22" ht="15" customHeight="1" x14ac:dyDescent="0.25">
      <c r="B194" s="232">
        <v>28</v>
      </c>
      <c r="C194" s="233" t="s">
        <v>308</v>
      </c>
      <c r="D194" s="234"/>
      <c r="E194" s="234"/>
      <c r="F194" s="234"/>
      <c r="G194" s="234"/>
      <c r="H194" s="234"/>
      <c r="I194" s="234"/>
      <c r="J194" s="234"/>
      <c r="K194" s="234"/>
      <c r="L194" s="234"/>
      <c r="M194" s="234"/>
      <c r="N194" s="234"/>
      <c r="O194" s="234"/>
      <c r="P194" s="234"/>
      <c r="Q194" s="235"/>
      <c r="R194" s="10"/>
      <c r="S194" s="10"/>
      <c r="V194" s="156"/>
    </row>
    <row r="195" spans="2:22" ht="15" customHeight="1" x14ac:dyDescent="0.25">
      <c r="B195" s="232">
        <v>29</v>
      </c>
      <c r="C195" s="233" t="s">
        <v>309</v>
      </c>
      <c r="D195" s="234"/>
      <c r="E195" s="234"/>
      <c r="F195" s="234"/>
      <c r="G195" s="234"/>
      <c r="H195" s="234"/>
      <c r="I195" s="234"/>
      <c r="J195" s="234"/>
      <c r="K195" s="234"/>
      <c r="L195" s="234"/>
      <c r="M195" s="234"/>
      <c r="N195" s="234"/>
      <c r="O195" s="234"/>
      <c r="P195" s="234"/>
      <c r="Q195" s="235"/>
      <c r="R195" s="10"/>
      <c r="S195" s="10"/>
      <c r="V195" s="156"/>
    </row>
    <row r="196" spans="2:22" ht="15" customHeight="1" x14ac:dyDescent="0.25">
      <c r="B196" s="229" t="s">
        <v>310</v>
      </c>
      <c r="C196" s="230" t="str">
        <f>$C$50</f>
        <v>Infrastructure charges / adopted assets</v>
      </c>
      <c r="D196" s="230"/>
      <c r="E196" s="230"/>
      <c r="F196" s="230"/>
      <c r="G196" s="230"/>
      <c r="H196" s="230"/>
      <c r="I196" s="230"/>
      <c r="J196" s="230"/>
      <c r="K196" s="230"/>
      <c r="L196" s="230"/>
      <c r="M196" s="230"/>
      <c r="N196" s="230"/>
      <c r="O196" s="230"/>
      <c r="P196" s="230"/>
      <c r="Q196" s="231"/>
      <c r="R196" s="10"/>
      <c r="S196" s="10"/>
      <c r="V196" s="156"/>
    </row>
    <row r="197" spans="2:22" ht="30" customHeight="1" x14ac:dyDescent="0.25">
      <c r="B197" s="232">
        <v>30</v>
      </c>
      <c r="C197" s="233" t="s">
        <v>311</v>
      </c>
      <c r="D197" s="234"/>
      <c r="E197" s="234"/>
      <c r="F197" s="234"/>
      <c r="G197" s="234"/>
      <c r="H197" s="234"/>
      <c r="I197" s="234"/>
      <c r="J197" s="234"/>
      <c r="K197" s="234"/>
      <c r="L197" s="234"/>
      <c r="M197" s="234"/>
      <c r="N197" s="234"/>
      <c r="O197" s="234"/>
      <c r="P197" s="234"/>
      <c r="Q197" s="235"/>
      <c r="R197" s="10"/>
      <c r="S197" s="10"/>
      <c r="V197" s="156"/>
    </row>
    <row r="198" spans="2:22" ht="15" customHeight="1" x14ac:dyDescent="0.25">
      <c r="B198" s="232">
        <v>31</v>
      </c>
      <c r="C198" s="241" t="s">
        <v>312</v>
      </c>
      <c r="D198" s="242"/>
      <c r="E198" s="242"/>
      <c r="F198" s="242"/>
      <c r="G198" s="242"/>
      <c r="H198" s="242"/>
      <c r="I198" s="242"/>
      <c r="J198" s="242"/>
      <c r="K198" s="242"/>
      <c r="L198" s="242"/>
      <c r="M198" s="242"/>
      <c r="N198" s="242"/>
      <c r="O198" s="242"/>
      <c r="P198" s="242"/>
      <c r="Q198" s="243"/>
      <c r="R198" s="10"/>
      <c r="S198" s="10"/>
      <c r="V198" s="156"/>
    </row>
    <row r="199" spans="2:22" ht="15" customHeight="1" x14ac:dyDescent="0.25">
      <c r="B199" s="232">
        <v>32</v>
      </c>
      <c r="C199" s="233" t="s">
        <v>313</v>
      </c>
      <c r="D199" s="234"/>
      <c r="E199" s="234"/>
      <c r="F199" s="234"/>
      <c r="G199" s="234"/>
      <c r="H199" s="234"/>
      <c r="I199" s="234"/>
      <c r="J199" s="234"/>
      <c r="K199" s="234"/>
      <c r="L199" s="234"/>
      <c r="M199" s="234"/>
      <c r="N199" s="234"/>
      <c r="O199" s="234"/>
      <c r="P199" s="234"/>
      <c r="Q199" s="235"/>
      <c r="R199" s="10"/>
      <c r="S199" s="10"/>
      <c r="V199" s="156"/>
    </row>
    <row r="200" spans="2:22" ht="15" x14ac:dyDescent="0.25">
      <c r="B200" s="244" t="s">
        <v>314</v>
      </c>
      <c r="C200" s="245" t="s">
        <v>114</v>
      </c>
      <c r="D200" s="245"/>
      <c r="E200" s="245"/>
      <c r="F200" s="245"/>
      <c r="G200" s="245"/>
      <c r="H200" s="245"/>
      <c r="I200" s="245"/>
      <c r="J200" s="245"/>
      <c r="K200" s="245"/>
      <c r="L200" s="245"/>
      <c r="M200" s="245"/>
      <c r="N200" s="245"/>
      <c r="O200" s="245"/>
      <c r="P200" s="245"/>
      <c r="Q200" s="246"/>
      <c r="V200" s="156"/>
    </row>
    <row r="201" spans="2:22" ht="30" customHeight="1" x14ac:dyDescent="0.25">
      <c r="B201" s="247">
        <v>33</v>
      </c>
      <c r="C201" s="248" t="s">
        <v>315</v>
      </c>
      <c r="D201" s="249"/>
      <c r="E201" s="249"/>
      <c r="F201" s="249"/>
      <c r="G201" s="249"/>
      <c r="H201" s="249"/>
      <c r="I201" s="249"/>
      <c r="J201" s="249"/>
      <c r="K201" s="249"/>
      <c r="L201" s="249"/>
      <c r="M201" s="249"/>
      <c r="N201" s="249"/>
      <c r="O201" s="249"/>
      <c r="P201" s="249"/>
      <c r="Q201" s="250"/>
      <c r="V201" s="156"/>
    </row>
    <row r="202" spans="2:22" ht="15" x14ac:dyDescent="0.25">
      <c r="B202" s="247">
        <v>34</v>
      </c>
      <c r="C202" s="251" t="s">
        <v>316</v>
      </c>
      <c r="D202" s="252"/>
      <c r="E202" s="252"/>
      <c r="F202" s="252"/>
      <c r="G202" s="252"/>
      <c r="H202" s="252"/>
      <c r="I202" s="252"/>
      <c r="J202" s="252"/>
      <c r="K202" s="252"/>
      <c r="L202" s="252"/>
      <c r="M202" s="252"/>
      <c r="N202" s="252"/>
      <c r="O202" s="252"/>
      <c r="P202" s="252"/>
      <c r="Q202" s="253"/>
      <c r="V202" s="156"/>
    </row>
    <row r="203" spans="2:22" ht="15" x14ac:dyDescent="0.25">
      <c r="B203" s="247">
        <v>35</v>
      </c>
      <c r="C203" s="251" t="s">
        <v>317</v>
      </c>
      <c r="D203" s="252"/>
      <c r="E203" s="252"/>
      <c r="F203" s="252"/>
      <c r="G203" s="252"/>
      <c r="H203" s="252"/>
      <c r="I203" s="252"/>
      <c r="J203" s="252"/>
      <c r="K203" s="252"/>
      <c r="L203" s="252"/>
      <c r="M203" s="252"/>
      <c r="N203" s="252"/>
      <c r="O203" s="252"/>
      <c r="P203" s="252"/>
      <c r="Q203" s="253"/>
      <c r="V203" s="156"/>
    </row>
    <row r="204" spans="2:22" ht="15" x14ac:dyDescent="0.25">
      <c r="B204" s="247">
        <v>36</v>
      </c>
      <c r="C204" s="254" t="s">
        <v>318</v>
      </c>
      <c r="D204" s="254"/>
      <c r="E204" s="254"/>
      <c r="F204" s="254"/>
      <c r="G204" s="254"/>
      <c r="H204" s="254"/>
      <c r="I204" s="254"/>
      <c r="J204" s="254"/>
      <c r="K204" s="254"/>
      <c r="L204" s="254"/>
      <c r="M204" s="254"/>
      <c r="N204" s="254"/>
      <c r="O204" s="254"/>
      <c r="P204" s="254"/>
      <c r="Q204" s="255"/>
      <c r="V204" s="156"/>
    </row>
    <row r="205" spans="2:22" ht="15" x14ac:dyDescent="0.25">
      <c r="B205" s="247">
        <v>37</v>
      </c>
      <c r="C205" s="254" t="s">
        <v>319</v>
      </c>
      <c r="D205" s="254"/>
      <c r="E205" s="254"/>
      <c r="F205" s="254"/>
      <c r="G205" s="254"/>
      <c r="H205" s="254"/>
      <c r="I205" s="254"/>
      <c r="J205" s="254"/>
      <c r="K205" s="254"/>
      <c r="L205" s="254"/>
      <c r="M205" s="254"/>
      <c r="N205" s="254"/>
      <c r="O205" s="254"/>
      <c r="P205" s="254"/>
      <c r="Q205" s="255"/>
      <c r="V205" s="156"/>
    </row>
    <row r="206" spans="2:22" ht="15" x14ac:dyDescent="0.25">
      <c r="B206" s="247">
        <v>38</v>
      </c>
      <c r="C206" s="254" t="s">
        <v>320</v>
      </c>
      <c r="D206" s="254"/>
      <c r="E206" s="254"/>
      <c r="F206" s="254"/>
      <c r="G206" s="254"/>
      <c r="H206" s="254"/>
      <c r="I206" s="254"/>
      <c r="J206" s="254"/>
      <c r="K206" s="254"/>
      <c r="L206" s="254"/>
      <c r="M206" s="254"/>
      <c r="N206" s="254"/>
      <c r="O206" s="254"/>
      <c r="P206" s="254"/>
      <c r="Q206" s="255"/>
      <c r="V206" s="156"/>
    </row>
    <row r="207" spans="2:22" ht="15" x14ac:dyDescent="0.25">
      <c r="B207" s="247">
        <v>39</v>
      </c>
      <c r="C207" s="254" t="s">
        <v>321</v>
      </c>
      <c r="D207" s="254"/>
      <c r="E207" s="254"/>
      <c r="F207" s="254"/>
      <c r="G207" s="254"/>
      <c r="H207" s="254"/>
      <c r="I207" s="254"/>
      <c r="J207" s="254"/>
      <c r="K207" s="254"/>
      <c r="L207" s="254"/>
      <c r="M207" s="254"/>
      <c r="N207" s="254"/>
      <c r="O207" s="254"/>
      <c r="P207" s="254"/>
      <c r="Q207" s="255"/>
      <c r="V207" s="156"/>
    </row>
    <row r="208" spans="2:22" ht="15" x14ac:dyDescent="0.25">
      <c r="B208" s="247">
        <v>40</v>
      </c>
      <c r="C208" s="254" t="s">
        <v>322</v>
      </c>
      <c r="D208" s="254"/>
      <c r="E208" s="254"/>
      <c r="F208" s="254"/>
      <c r="G208" s="254"/>
      <c r="H208" s="254"/>
      <c r="I208" s="254"/>
      <c r="J208" s="254"/>
      <c r="K208" s="254"/>
      <c r="L208" s="254"/>
      <c r="M208" s="254"/>
      <c r="N208" s="254"/>
      <c r="O208" s="254"/>
      <c r="P208" s="254"/>
      <c r="Q208" s="255"/>
      <c r="V208" s="156"/>
    </row>
    <row r="209" spans="2:22" ht="15" x14ac:dyDescent="0.25">
      <c r="B209" s="247">
        <v>41</v>
      </c>
      <c r="C209" s="254" t="s">
        <v>323</v>
      </c>
      <c r="D209" s="254"/>
      <c r="E209" s="254"/>
      <c r="F209" s="254"/>
      <c r="G209" s="254"/>
      <c r="H209" s="254"/>
      <c r="I209" s="254"/>
      <c r="J209" s="254"/>
      <c r="K209" s="254"/>
      <c r="L209" s="254"/>
      <c r="M209" s="254"/>
      <c r="N209" s="254"/>
      <c r="O209" s="254"/>
      <c r="P209" s="254"/>
      <c r="Q209" s="255"/>
      <c r="V209" s="156"/>
    </row>
    <row r="210" spans="2:22" ht="30" customHeight="1" x14ac:dyDescent="0.25">
      <c r="B210" s="247">
        <v>42</v>
      </c>
      <c r="C210" s="248" t="s">
        <v>324</v>
      </c>
      <c r="D210" s="249"/>
      <c r="E210" s="249"/>
      <c r="F210" s="249"/>
      <c r="G210" s="249"/>
      <c r="H210" s="249"/>
      <c r="I210" s="249"/>
      <c r="J210" s="249"/>
      <c r="K210" s="249"/>
      <c r="L210" s="249"/>
      <c r="M210" s="249"/>
      <c r="N210" s="249"/>
      <c r="O210" s="249"/>
      <c r="P210" s="249"/>
      <c r="Q210" s="250"/>
      <c r="V210" s="156"/>
    </row>
    <row r="211" spans="2:22" ht="15" x14ac:dyDescent="0.25">
      <c r="B211" s="247">
        <v>43</v>
      </c>
      <c r="C211" s="254" t="s">
        <v>325</v>
      </c>
      <c r="D211" s="254"/>
      <c r="E211" s="254"/>
      <c r="F211" s="254"/>
      <c r="G211" s="254"/>
      <c r="H211" s="254"/>
      <c r="I211" s="254"/>
      <c r="J211" s="254"/>
      <c r="K211" s="254"/>
      <c r="L211" s="254"/>
      <c r="M211" s="254"/>
      <c r="N211" s="254"/>
      <c r="O211" s="254"/>
      <c r="P211" s="254"/>
      <c r="Q211" s="255"/>
      <c r="V211" s="156"/>
    </row>
    <row r="212" spans="2:22" ht="15" x14ac:dyDescent="0.25">
      <c r="B212" s="247">
        <v>44</v>
      </c>
      <c r="C212" s="254" t="s">
        <v>326</v>
      </c>
      <c r="D212" s="254"/>
      <c r="E212" s="254"/>
      <c r="F212" s="254"/>
      <c r="G212" s="254"/>
      <c r="H212" s="254"/>
      <c r="I212" s="254"/>
      <c r="J212" s="254"/>
      <c r="K212" s="254"/>
      <c r="L212" s="254"/>
      <c r="M212" s="254"/>
      <c r="N212" s="254"/>
      <c r="O212" s="254"/>
      <c r="P212" s="254"/>
      <c r="Q212" s="255"/>
      <c r="V212" s="156"/>
    </row>
    <row r="213" spans="2:22" ht="15" x14ac:dyDescent="0.25">
      <c r="B213" s="247">
        <v>45</v>
      </c>
      <c r="C213" s="254" t="s">
        <v>327</v>
      </c>
      <c r="D213" s="254"/>
      <c r="E213" s="254"/>
      <c r="F213" s="254"/>
      <c r="G213" s="254"/>
      <c r="H213" s="254"/>
      <c r="I213" s="254"/>
      <c r="J213" s="254"/>
      <c r="K213" s="254"/>
      <c r="L213" s="254"/>
      <c r="M213" s="254"/>
      <c r="N213" s="254"/>
      <c r="O213" s="254"/>
      <c r="P213" s="254"/>
      <c r="Q213" s="255"/>
      <c r="V213" s="156"/>
    </row>
    <row r="214" spans="2:22" ht="15" x14ac:dyDescent="0.25">
      <c r="B214" s="247">
        <v>46</v>
      </c>
      <c r="C214" s="254" t="s">
        <v>328</v>
      </c>
      <c r="D214" s="254"/>
      <c r="E214" s="254"/>
      <c r="F214" s="254"/>
      <c r="G214" s="254"/>
      <c r="H214" s="254"/>
      <c r="I214" s="254"/>
      <c r="J214" s="254"/>
      <c r="K214" s="254"/>
      <c r="L214" s="254"/>
      <c r="M214" s="254"/>
      <c r="N214" s="254"/>
      <c r="O214" s="254"/>
      <c r="P214" s="254"/>
      <c r="Q214" s="255"/>
      <c r="V214" s="156"/>
    </row>
    <row r="215" spans="2:22" ht="15" x14ac:dyDescent="0.25">
      <c r="B215" s="247">
        <v>47</v>
      </c>
      <c r="C215" s="254" t="s">
        <v>329</v>
      </c>
      <c r="D215" s="254"/>
      <c r="E215" s="254"/>
      <c r="F215" s="254"/>
      <c r="G215" s="254"/>
      <c r="H215" s="254"/>
      <c r="I215" s="254"/>
      <c r="J215" s="254"/>
      <c r="K215" s="254"/>
      <c r="L215" s="254"/>
      <c r="M215" s="254"/>
      <c r="N215" s="254"/>
      <c r="O215" s="254"/>
      <c r="P215" s="254"/>
      <c r="Q215" s="255"/>
      <c r="V215" s="156"/>
    </row>
    <row r="216" spans="2:22" ht="15" x14ac:dyDescent="0.25">
      <c r="B216" s="247">
        <v>48</v>
      </c>
      <c r="C216" s="254" t="s">
        <v>330</v>
      </c>
      <c r="D216" s="254"/>
      <c r="E216" s="254"/>
      <c r="F216" s="254"/>
      <c r="G216" s="254"/>
      <c r="H216" s="254"/>
      <c r="I216" s="254"/>
      <c r="J216" s="254"/>
      <c r="K216" s="254"/>
      <c r="L216" s="254"/>
      <c r="M216" s="254"/>
      <c r="N216" s="254"/>
      <c r="O216" s="254"/>
      <c r="P216" s="254"/>
      <c r="Q216" s="255"/>
      <c r="V216" s="156"/>
    </row>
    <row r="217" spans="2:22" ht="15" x14ac:dyDescent="0.25">
      <c r="B217" s="247">
        <v>49</v>
      </c>
      <c r="C217" s="254" t="s">
        <v>331</v>
      </c>
      <c r="D217" s="254"/>
      <c r="E217" s="254"/>
      <c r="F217" s="254"/>
      <c r="G217" s="254"/>
      <c r="H217" s="254"/>
      <c r="I217" s="254"/>
      <c r="J217" s="254"/>
      <c r="K217" s="254"/>
      <c r="L217" s="254"/>
      <c r="M217" s="254"/>
      <c r="N217" s="254"/>
      <c r="O217" s="254"/>
      <c r="P217" s="254"/>
      <c r="Q217" s="255"/>
      <c r="V217" s="156"/>
    </row>
    <row r="218" spans="2:22" ht="15" x14ac:dyDescent="0.25">
      <c r="B218" s="247">
        <v>50</v>
      </c>
      <c r="C218" s="254" t="s">
        <v>332</v>
      </c>
      <c r="D218" s="254"/>
      <c r="E218" s="254"/>
      <c r="F218" s="254"/>
      <c r="G218" s="254"/>
      <c r="H218" s="254"/>
      <c r="I218" s="254"/>
      <c r="J218" s="254"/>
      <c r="K218" s="254"/>
      <c r="L218" s="254"/>
      <c r="M218" s="254"/>
      <c r="N218" s="254"/>
      <c r="O218" s="254"/>
      <c r="P218" s="254"/>
      <c r="Q218" s="255"/>
      <c r="V218" s="156"/>
    </row>
    <row r="219" spans="2:22" ht="30" customHeight="1" x14ac:dyDescent="0.25">
      <c r="B219" s="247">
        <v>51</v>
      </c>
      <c r="C219" s="248" t="s">
        <v>333</v>
      </c>
      <c r="D219" s="249"/>
      <c r="E219" s="249"/>
      <c r="F219" s="249"/>
      <c r="G219" s="249"/>
      <c r="H219" s="249"/>
      <c r="I219" s="249"/>
      <c r="J219" s="249"/>
      <c r="K219" s="249"/>
      <c r="L219" s="249"/>
      <c r="M219" s="249"/>
      <c r="N219" s="249"/>
      <c r="O219" s="249"/>
      <c r="P219" s="249"/>
      <c r="Q219" s="250"/>
      <c r="V219" s="156"/>
    </row>
    <row r="220" spans="2:22" ht="15" x14ac:dyDescent="0.25">
      <c r="B220" s="247">
        <v>52</v>
      </c>
      <c r="C220" s="254" t="s">
        <v>334</v>
      </c>
      <c r="D220" s="254"/>
      <c r="E220" s="254"/>
      <c r="F220" s="254"/>
      <c r="G220" s="254"/>
      <c r="H220" s="254"/>
      <c r="I220" s="254"/>
      <c r="J220" s="254"/>
      <c r="K220" s="254"/>
      <c r="L220" s="254"/>
      <c r="M220" s="254"/>
      <c r="N220" s="254"/>
      <c r="O220" s="254"/>
      <c r="P220" s="254"/>
      <c r="Q220" s="255"/>
      <c r="V220" s="156"/>
    </row>
    <row r="221" spans="2:22" ht="15" x14ac:dyDescent="0.25">
      <c r="B221" s="247">
        <v>53</v>
      </c>
      <c r="C221" s="254" t="s">
        <v>335</v>
      </c>
      <c r="D221" s="254"/>
      <c r="E221" s="254"/>
      <c r="F221" s="254"/>
      <c r="G221" s="254"/>
      <c r="H221" s="254"/>
      <c r="I221" s="254"/>
      <c r="J221" s="254"/>
      <c r="K221" s="254"/>
      <c r="L221" s="254"/>
      <c r="M221" s="254"/>
      <c r="N221" s="254"/>
      <c r="O221" s="254"/>
      <c r="P221" s="254"/>
      <c r="Q221" s="255"/>
      <c r="V221" s="156"/>
    </row>
    <row r="222" spans="2:22" ht="15" x14ac:dyDescent="0.25">
      <c r="B222" s="247">
        <v>54</v>
      </c>
      <c r="C222" s="254" t="s">
        <v>336</v>
      </c>
      <c r="D222" s="254"/>
      <c r="E222" s="254"/>
      <c r="F222" s="254"/>
      <c r="G222" s="254"/>
      <c r="H222" s="254"/>
      <c r="I222" s="254"/>
      <c r="J222" s="254"/>
      <c r="K222" s="254"/>
      <c r="L222" s="254"/>
      <c r="M222" s="254"/>
      <c r="N222" s="254"/>
      <c r="O222" s="254"/>
      <c r="P222" s="254"/>
      <c r="Q222" s="255"/>
      <c r="V222" s="156"/>
    </row>
    <row r="223" spans="2:22" ht="15" x14ac:dyDescent="0.25">
      <c r="B223" s="247">
        <v>55</v>
      </c>
      <c r="C223" s="254" t="s">
        <v>337</v>
      </c>
      <c r="D223" s="254"/>
      <c r="E223" s="254"/>
      <c r="F223" s="254"/>
      <c r="G223" s="254"/>
      <c r="H223" s="254"/>
      <c r="I223" s="254"/>
      <c r="J223" s="254"/>
      <c r="K223" s="254"/>
      <c r="L223" s="254"/>
      <c r="M223" s="254"/>
      <c r="N223" s="254"/>
      <c r="O223" s="254"/>
      <c r="P223" s="254"/>
      <c r="Q223" s="255"/>
      <c r="V223" s="156"/>
    </row>
    <row r="224" spans="2:22" ht="15" x14ac:dyDescent="0.25">
      <c r="B224" s="247">
        <v>56</v>
      </c>
      <c r="C224" s="254" t="s">
        <v>338</v>
      </c>
      <c r="D224" s="254"/>
      <c r="E224" s="254"/>
      <c r="F224" s="254"/>
      <c r="G224" s="254"/>
      <c r="H224" s="254"/>
      <c r="I224" s="254"/>
      <c r="J224" s="254"/>
      <c r="K224" s="254"/>
      <c r="L224" s="254"/>
      <c r="M224" s="254"/>
      <c r="N224" s="254"/>
      <c r="O224" s="254"/>
      <c r="P224" s="254"/>
      <c r="Q224" s="255"/>
      <c r="V224" s="156"/>
    </row>
    <row r="225" spans="2:22" ht="15" x14ac:dyDescent="0.25">
      <c r="B225" s="247">
        <v>57</v>
      </c>
      <c r="C225" s="254" t="s">
        <v>339</v>
      </c>
      <c r="D225" s="254"/>
      <c r="E225" s="254"/>
      <c r="F225" s="254"/>
      <c r="G225" s="254"/>
      <c r="H225" s="254"/>
      <c r="I225" s="254"/>
      <c r="J225" s="254"/>
      <c r="K225" s="254"/>
      <c r="L225" s="254"/>
      <c r="M225" s="254"/>
      <c r="N225" s="254"/>
      <c r="O225" s="254"/>
      <c r="P225" s="254"/>
      <c r="Q225" s="255"/>
      <c r="V225" s="156"/>
    </row>
    <row r="226" spans="2:22" ht="15" x14ac:dyDescent="0.25">
      <c r="B226" s="247">
        <v>58</v>
      </c>
      <c r="C226" s="254" t="s">
        <v>340</v>
      </c>
      <c r="D226" s="254"/>
      <c r="E226" s="254"/>
      <c r="F226" s="254"/>
      <c r="G226" s="254"/>
      <c r="H226" s="254"/>
      <c r="I226" s="254"/>
      <c r="J226" s="254"/>
      <c r="K226" s="254"/>
      <c r="L226" s="254"/>
      <c r="M226" s="254"/>
      <c r="N226" s="254"/>
      <c r="O226" s="254"/>
      <c r="P226" s="254"/>
      <c r="Q226" s="255"/>
      <c r="V226" s="156"/>
    </row>
    <row r="227" spans="2:22" ht="15" x14ac:dyDescent="0.25">
      <c r="B227" s="247">
        <v>59</v>
      </c>
      <c r="C227" s="254" t="s">
        <v>341</v>
      </c>
      <c r="D227" s="254"/>
      <c r="E227" s="254"/>
      <c r="F227" s="254"/>
      <c r="G227" s="254"/>
      <c r="H227" s="254"/>
      <c r="I227" s="254"/>
      <c r="J227" s="254"/>
      <c r="K227" s="254"/>
      <c r="L227" s="254"/>
      <c r="M227" s="254"/>
      <c r="N227" s="254"/>
      <c r="O227" s="254"/>
      <c r="P227" s="254"/>
      <c r="Q227" s="255"/>
      <c r="V227" s="156"/>
    </row>
    <row r="228" spans="2:22" ht="30" customHeight="1" x14ac:dyDescent="0.25">
      <c r="B228" s="247">
        <v>60</v>
      </c>
      <c r="C228" s="248" t="s">
        <v>342</v>
      </c>
      <c r="D228" s="249"/>
      <c r="E228" s="249"/>
      <c r="F228" s="249"/>
      <c r="G228" s="249"/>
      <c r="H228" s="249"/>
      <c r="I228" s="249"/>
      <c r="J228" s="249"/>
      <c r="K228" s="249"/>
      <c r="L228" s="249"/>
      <c r="M228" s="249"/>
      <c r="N228" s="249"/>
      <c r="O228" s="249"/>
      <c r="P228" s="249"/>
      <c r="Q228" s="250"/>
      <c r="V228" s="156"/>
    </row>
    <row r="229" spans="2:22" ht="15" x14ac:dyDescent="0.25">
      <c r="B229" s="247">
        <v>61</v>
      </c>
      <c r="C229" s="254" t="s">
        <v>343</v>
      </c>
      <c r="D229" s="254"/>
      <c r="E229" s="254"/>
      <c r="F229" s="254"/>
      <c r="G229" s="254"/>
      <c r="H229" s="254"/>
      <c r="I229" s="254"/>
      <c r="J229" s="254"/>
      <c r="K229" s="254"/>
      <c r="L229" s="254"/>
      <c r="M229" s="254"/>
      <c r="N229" s="254"/>
      <c r="O229" s="254"/>
      <c r="P229" s="254"/>
      <c r="Q229" s="255"/>
      <c r="V229" s="156"/>
    </row>
    <row r="230" spans="2:22" ht="15" x14ac:dyDescent="0.25">
      <c r="B230" s="247">
        <v>62</v>
      </c>
      <c r="C230" s="254" t="s">
        <v>344</v>
      </c>
      <c r="D230" s="254"/>
      <c r="E230" s="254"/>
      <c r="F230" s="254"/>
      <c r="G230" s="254"/>
      <c r="H230" s="254"/>
      <c r="I230" s="254"/>
      <c r="J230" s="254"/>
      <c r="K230" s="254"/>
      <c r="L230" s="254"/>
      <c r="M230" s="254"/>
      <c r="N230" s="254"/>
      <c r="O230" s="254"/>
      <c r="P230" s="254"/>
      <c r="Q230" s="255"/>
      <c r="V230" s="156"/>
    </row>
    <row r="231" spans="2:22" ht="15" x14ac:dyDescent="0.25">
      <c r="B231" s="247">
        <v>63</v>
      </c>
      <c r="C231" s="254" t="s">
        <v>345</v>
      </c>
      <c r="D231" s="254"/>
      <c r="E231" s="254"/>
      <c r="F231" s="254"/>
      <c r="G231" s="254"/>
      <c r="H231" s="254"/>
      <c r="I231" s="254"/>
      <c r="J231" s="254"/>
      <c r="K231" s="254"/>
      <c r="L231" s="254"/>
      <c r="M231" s="254"/>
      <c r="N231" s="254"/>
      <c r="O231" s="254"/>
      <c r="P231" s="254"/>
      <c r="Q231" s="255"/>
      <c r="V231" s="156"/>
    </row>
    <row r="232" spans="2:22" ht="15" x14ac:dyDescent="0.25">
      <c r="B232" s="247">
        <v>64</v>
      </c>
      <c r="C232" s="254" t="s">
        <v>346</v>
      </c>
      <c r="D232" s="254"/>
      <c r="E232" s="254"/>
      <c r="F232" s="254"/>
      <c r="G232" s="254"/>
      <c r="H232" s="254"/>
      <c r="I232" s="254"/>
      <c r="J232" s="254"/>
      <c r="K232" s="254"/>
      <c r="L232" s="254"/>
      <c r="M232" s="254"/>
      <c r="N232" s="254"/>
      <c r="O232" s="254"/>
      <c r="P232" s="254"/>
      <c r="Q232" s="255"/>
      <c r="V232" s="156"/>
    </row>
    <row r="233" spans="2:22" ht="15" x14ac:dyDescent="0.25">
      <c r="B233" s="247">
        <v>65</v>
      </c>
      <c r="C233" s="254" t="s">
        <v>347</v>
      </c>
      <c r="D233" s="254"/>
      <c r="E233" s="254"/>
      <c r="F233" s="254"/>
      <c r="G233" s="254"/>
      <c r="H233" s="254"/>
      <c r="I233" s="254"/>
      <c r="J233" s="254"/>
      <c r="K233" s="254"/>
      <c r="L233" s="254"/>
      <c r="M233" s="254"/>
      <c r="N233" s="254"/>
      <c r="O233" s="254"/>
      <c r="P233" s="254"/>
      <c r="Q233" s="255"/>
      <c r="V233" s="156"/>
    </row>
    <row r="234" spans="2:22" ht="15" x14ac:dyDescent="0.25">
      <c r="B234" s="247">
        <v>66</v>
      </c>
      <c r="C234" s="254" t="s">
        <v>348</v>
      </c>
      <c r="D234" s="254"/>
      <c r="E234" s="254"/>
      <c r="F234" s="254"/>
      <c r="G234" s="254"/>
      <c r="H234" s="254"/>
      <c r="I234" s="254"/>
      <c r="J234" s="254"/>
      <c r="K234" s="254"/>
      <c r="L234" s="254"/>
      <c r="M234" s="254"/>
      <c r="N234" s="254"/>
      <c r="O234" s="254"/>
      <c r="P234" s="254"/>
      <c r="Q234" s="255"/>
      <c r="V234" s="156"/>
    </row>
    <row r="235" spans="2:22" ht="15" x14ac:dyDescent="0.25">
      <c r="B235" s="247">
        <v>67</v>
      </c>
      <c r="C235" s="254" t="s">
        <v>349</v>
      </c>
      <c r="D235" s="254"/>
      <c r="E235" s="254"/>
      <c r="F235" s="254"/>
      <c r="G235" s="254"/>
      <c r="H235" s="254"/>
      <c r="I235" s="254"/>
      <c r="J235" s="254"/>
      <c r="K235" s="254"/>
      <c r="L235" s="254"/>
      <c r="M235" s="254"/>
      <c r="N235" s="254"/>
      <c r="O235" s="254"/>
      <c r="P235" s="254"/>
      <c r="Q235" s="255"/>
      <c r="V235" s="156"/>
    </row>
    <row r="236" spans="2:22" ht="15" x14ac:dyDescent="0.25">
      <c r="B236" s="247">
        <v>68</v>
      </c>
      <c r="C236" s="254" t="s">
        <v>350</v>
      </c>
      <c r="D236" s="254"/>
      <c r="E236" s="254"/>
      <c r="F236" s="254"/>
      <c r="G236" s="254"/>
      <c r="H236" s="254"/>
      <c r="I236" s="254"/>
      <c r="J236" s="254"/>
      <c r="K236" s="254"/>
      <c r="L236" s="254"/>
      <c r="M236" s="254"/>
      <c r="N236" s="254"/>
      <c r="O236" s="254"/>
      <c r="P236" s="254"/>
      <c r="Q236" s="255"/>
      <c r="V236" s="156"/>
    </row>
    <row r="237" spans="2:22" ht="30" customHeight="1" x14ac:dyDescent="0.25">
      <c r="B237" s="247">
        <v>69</v>
      </c>
      <c r="C237" s="248" t="s">
        <v>351</v>
      </c>
      <c r="D237" s="249"/>
      <c r="E237" s="249"/>
      <c r="F237" s="249"/>
      <c r="G237" s="249"/>
      <c r="H237" s="249"/>
      <c r="I237" s="249"/>
      <c r="J237" s="249"/>
      <c r="K237" s="249"/>
      <c r="L237" s="249"/>
      <c r="M237" s="249"/>
      <c r="N237" s="249"/>
      <c r="O237" s="249"/>
      <c r="P237" s="249"/>
      <c r="Q237" s="250"/>
      <c r="V237" s="156"/>
    </row>
    <row r="238" spans="2:22" ht="15" x14ac:dyDescent="0.25">
      <c r="B238" s="247">
        <v>70</v>
      </c>
      <c r="C238" s="254" t="s">
        <v>352</v>
      </c>
      <c r="D238" s="254"/>
      <c r="E238" s="254"/>
      <c r="F238" s="254"/>
      <c r="G238" s="254"/>
      <c r="H238" s="254"/>
      <c r="I238" s="254"/>
      <c r="J238" s="254"/>
      <c r="K238" s="254"/>
      <c r="L238" s="254"/>
      <c r="M238" s="254"/>
      <c r="N238" s="254"/>
      <c r="O238" s="254"/>
      <c r="P238" s="254"/>
      <c r="Q238" s="255"/>
      <c r="V238" s="156"/>
    </row>
    <row r="239" spans="2:22" ht="15" x14ac:dyDescent="0.25">
      <c r="B239" s="247">
        <v>71</v>
      </c>
      <c r="C239" s="254" t="s">
        <v>353</v>
      </c>
      <c r="D239" s="254"/>
      <c r="E239" s="254"/>
      <c r="F239" s="254"/>
      <c r="G239" s="254"/>
      <c r="H239" s="254"/>
      <c r="I239" s="254"/>
      <c r="J239" s="254"/>
      <c r="K239" s="254"/>
      <c r="L239" s="254"/>
      <c r="M239" s="254"/>
      <c r="N239" s="254"/>
      <c r="O239" s="254"/>
      <c r="P239" s="254"/>
      <c r="Q239" s="255"/>
      <c r="V239" s="156"/>
    </row>
    <row r="240" spans="2:22" ht="15" x14ac:dyDescent="0.25">
      <c r="B240" s="247">
        <v>72</v>
      </c>
      <c r="C240" s="254" t="s">
        <v>354</v>
      </c>
      <c r="D240" s="254"/>
      <c r="E240" s="254"/>
      <c r="F240" s="254"/>
      <c r="G240" s="254"/>
      <c r="H240" s="254"/>
      <c r="I240" s="254"/>
      <c r="J240" s="254"/>
      <c r="K240" s="254"/>
      <c r="L240" s="254"/>
      <c r="M240" s="254"/>
      <c r="N240" s="254"/>
      <c r="O240" s="254"/>
      <c r="P240" s="254"/>
      <c r="Q240" s="255"/>
      <c r="V240" s="156"/>
    </row>
    <row r="241" spans="2:22" ht="15" x14ac:dyDescent="0.25">
      <c r="B241" s="247">
        <v>73</v>
      </c>
      <c r="C241" s="254" t="s">
        <v>355</v>
      </c>
      <c r="D241" s="254"/>
      <c r="E241" s="254"/>
      <c r="F241" s="254"/>
      <c r="G241" s="254"/>
      <c r="H241" s="254"/>
      <c r="I241" s="254"/>
      <c r="J241" s="254"/>
      <c r="K241" s="254"/>
      <c r="L241" s="254"/>
      <c r="M241" s="254"/>
      <c r="N241" s="254"/>
      <c r="O241" s="254"/>
      <c r="P241" s="254"/>
      <c r="Q241" s="255"/>
      <c r="V241" s="156"/>
    </row>
    <row r="242" spans="2:22" ht="15" x14ac:dyDescent="0.25">
      <c r="B242" s="247">
        <v>74</v>
      </c>
      <c r="C242" s="254" t="s">
        <v>356</v>
      </c>
      <c r="D242" s="254"/>
      <c r="E242" s="254"/>
      <c r="F242" s="254"/>
      <c r="G242" s="254"/>
      <c r="H242" s="254"/>
      <c r="I242" s="254"/>
      <c r="J242" s="254"/>
      <c r="K242" s="254"/>
      <c r="L242" s="254"/>
      <c r="M242" s="254"/>
      <c r="N242" s="254"/>
      <c r="O242" s="254"/>
      <c r="P242" s="254"/>
      <c r="Q242" s="255"/>
      <c r="V242" s="156"/>
    </row>
    <row r="243" spans="2:22" ht="15" x14ac:dyDescent="0.25">
      <c r="B243" s="247">
        <v>75</v>
      </c>
      <c r="C243" s="254" t="s">
        <v>357</v>
      </c>
      <c r="D243" s="254"/>
      <c r="E243" s="254"/>
      <c r="F243" s="254"/>
      <c r="G243" s="254"/>
      <c r="H243" s="254"/>
      <c r="I243" s="254"/>
      <c r="J243" s="254"/>
      <c r="K243" s="254"/>
      <c r="L243" s="254"/>
      <c r="M243" s="254"/>
      <c r="N243" s="254"/>
      <c r="O243" s="254"/>
      <c r="P243" s="254"/>
      <c r="Q243" s="255"/>
      <c r="V243" s="156"/>
    </row>
    <row r="244" spans="2:22" ht="15" x14ac:dyDescent="0.25">
      <c r="B244" s="247">
        <v>76</v>
      </c>
      <c r="C244" s="254" t="s">
        <v>358</v>
      </c>
      <c r="D244" s="254"/>
      <c r="E244" s="254"/>
      <c r="F244" s="254"/>
      <c r="G244" s="254"/>
      <c r="H244" s="254"/>
      <c r="I244" s="254"/>
      <c r="J244" s="254"/>
      <c r="K244" s="254"/>
      <c r="L244" s="254"/>
      <c r="M244" s="254"/>
      <c r="N244" s="254"/>
      <c r="O244" s="254"/>
      <c r="P244" s="254"/>
      <c r="Q244" s="255"/>
      <c r="V244" s="156"/>
    </row>
    <row r="245" spans="2:22" ht="15" x14ac:dyDescent="0.25">
      <c r="B245" s="247">
        <v>77</v>
      </c>
      <c r="C245" s="254" t="s">
        <v>359</v>
      </c>
      <c r="D245" s="254"/>
      <c r="E245" s="254"/>
      <c r="F245" s="254"/>
      <c r="G245" s="254"/>
      <c r="H245" s="254"/>
      <c r="I245" s="254"/>
      <c r="J245" s="254"/>
      <c r="K245" s="254"/>
      <c r="L245" s="254"/>
      <c r="M245" s="254"/>
      <c r="N245" s="254"/>
      <c r="O245" s="254"/>
      <c r="P245" s="254"/>
      <c r="Q245" s="255"/>
      <c r="V245" s="156"/>
    </row>
    <row r="246" spans="2:22" ht="15" x14ac:dyDescent="0.25">
      <c r="B246" s="229" t="s">
        <v>360</v>
      </c>
      <c r="C246" s="256" t="s">
        <v>212</v>
      </c>
      <c r="D246" s="256"/>
      <c r="E246" s="256"/>
      <c r="F246" s="256"/>
      <c r="G246" s="256"/>
      <c r="H246" s="256"/>
      <c r="I246" s="256"/>
      <c r="J246" s="256"/>
      <c r="K246" s="256"/>
      <c r="L246" s="256"/>
      <c r="M246" s="256"/>
      <c r="N246" s="256"/>
      <c r="O246" s="256"/>
      <c r="P246" s="256"/>
      <c r="Q246" s="257"/>
      <c r="V246" s="156"/>
    </row>
    <row r="247" spans="2:22" ht="30" customHeight="1" x14ac:dyDescent="0.25">
      <c r="B247" s="247">
        <v>78</v>
      </c>
      <c r="C247" s="248" t="s">
        <v>315</v>
      </c>
      <c r="D247" s="249"/>
      <c r="E247" s="249"/>
      <c r="F247" s="249"/>
      <c r="G247" s="249"/>
      <c r="H247" s="249"/>
      <c r="I247" s="249"/>
      <c r="J247" s="249"/>
      <c r="K247" s="249"/>
      <c r="L247" s="249"/>
      <c r="M247" s="249"/>
      <c r="N247" s="249"/>
      <c r="O247" s="249"/>
      <c r="P247" s="249"/>
      <c r="Q247" s="250"/>
      <c r="V247" s="156"/>
    </row>
    <row r="248" spans="2:22" ht="15" x14ac:dyDescent="0.25">
      <c r="B248" s="247">
        <v>79</v>
      </c>
      <c r="C248" s="254" t="s">
        <v>361</v>
      </c>
      <c r="D248" s="254"/>
      <c r="E248" s="254"/>
      <c r="F248" s="254"/>
      <c r="G248" s="254"/>
      <c r="H248" s="254"/>
      <c r="I248" s="254"/>
      <c r="J248" s="254"/>
      <c r="K248" s="254"/>
      <c r="L248" s="254"/>
      <c r="M248" s="254"/>
      <c r="N248" s="254"/>
      <c r="O248" s="254"/>
      <c r="P248" s="254"/>
      <c r="Q248" s="255"/>
      <c r="V248" s="156"/>
    </row>
    <row r="249" spans="2:22" ht="15" x14ac:dyDescent="0.25">
      <c r="B249" s="247">
        <v>80</v>
      </c>
      <c r="C249" s="254" t="s">
        <v>362</v>
      </c>
      <c r="D249" s="254"/>
      <c r="E249" s="254"/>
      <c r="F249" s="254"/>
      <c r="G249" s="254"/>
      <c r="H249" s="254"/>
      <c r="I249" s="254"/>
      <c r="J249" s="254"/>
      <c r="K249" s="254"/>
      <c r="L249" s="254"/>
      <c r="M249" s="254"/>
      <c r="N249" s="254"/>
      <c r="O249" s="254"/>
      <c r="P249" s="254"/>
      <c r="Q249" s="255"/>
      <c r="V249" s="156"/>
    </row>
    <row r="250" spans="2:22" ht="15" x14ac:dyDescent="0.25">
      <c r="B250" s="247">
        <v>81</v>
      </c>
      <c r="C250" s="254" t="s">
        <v>363</v>
      </c>
      <c r="D250" s="254"/>
      <c r="E250" s="254"/>
      <c r="F250" s="254"/>
      <c r="G250" s="254"/>
      <c r="H250" s="254"/>
      <c r="I250" s="254"/>
      <c r="J250" s="254"/>
      <c r="K250" s="254"/>
      <c r="L250" s="254"/>
      <c r="M250" s="254"/>
      <c r="N250" s="254"/>
      <c r="O250" s="254"/>
      <c r="P250" s="254"/>
      <c r="Q250" s="255"/>
      <c r="V250" s="156"/>
    </row>
    <row r="251" spans="2:22" ht="15" x14ac:dyDescent="0.25">
      <c r="B251" s="247">
        <v>82</v>
      </c>
      <c r="C251" s="254" t="s">
        <v>364</v>
      </c>
      <c r="D251" s="254"/>
      <c r="E251" s="254"/>
      <c r="F251" s="254"/>
      <c r="G251" s="254"/>
      <c r="H251" s="254"/>
      <c r="I251" s="254"/>
      <c r="J251" s="254"/>
      <c r="K251" s="254"/>
      <c r="L251" s="254"/>
      <c r="M251" s="254"/>
      <c r="N251" s="254"/>
      <c r="O251" s="254"/>
      <c r="P251" s="254"/>
      <c r="Q251" s="255"/>
      <c r="V251" s="156"/>
    </row>
    <row r="252" spans="2:22" ht="15" x14ac:dyDescent="0.25">
      <c r="B252" s="247">
        <v>83</v>
      </c>
      <c r="C252" s="254" t="s">
        <v>365</v>
      </c>
      <c r="D252" s="254"/>
      <c r="E252" s="254"/>
      <c r="F252" s="254"/>
      <c r="G252" s="254"/>
      <c r="H252" s="254"/>
      <c r="I252" s="254"/>
      <c r="J252" s="254"/>
      <c r="K252" s="254"/>
      <c r="L252" s="254"/>
      <c r="M252" s="254"/>
      <c r="N252" s="254"/>
      <c r="O252" s="254"/>
      <c r="P252" s="254"/>
      <c r="Q252" s="255"/>
      <c r="V252" s="156"/>
    </row>
    <row r="253" spans="2:22" ht="15" x14ac:dyDescent="0.25">
      <c r="B253" s="247">
        <v>84</v>
      </c>
      <c r="C253" s="254" t="s">
        <v>366</v>
      </c>
      <c r="D253" s="254"/>
      <c r="E253" s="254"/>
      <c r="F253" s="254"/>
      <c r="G253" s="254"/>
      <c r="H253" s="254"/>
      <c r="I253" s="254"/>
      <c r="J253" s="254"/>
      <c r="K253" s="254"/>
      <c r="L253" s="254"/>
      <c r="M253" s="254"/>
      <c r="N253" s="254"/>
      <c r="O253" s="254"/>
      <c r="P253" s="254"/>
      <c r="Q253" s="255"/>
      <c r="V253" s="156"/>
    </row>
    <row r="254" spans="2:22" ht="15" x14ac:dyDescent="0.25">
      <c r="B254" s="247">
        <v>85</v>
      </c>
      <c r="C254" s="254" t="s">
        <v>367</v>
      </c>
      <c r="D254" s="254"/>
      <c r="E254" s="254"/>
      <c r="F254" s="254"/>
      <c r="G254" s="254"/>
      <c r="H254" s="254"/>
      <c r="I254" s="254"/>
      <c r="J254" s="254"/>
      <c r="K254" s="254"/>
      <c r="L254" s="254"/>
      <c r="M254" s="254"/>
      <c r="N254" s="254"/>
      <c r="O254" s="254"/>
      <c r="P254" s="254"/>
      <c r="Q254" s="255"/>
      <c r="V254" s="156"/>
    </row>
    <row r="255" spans="2:22" ht="15" x14ac:dyDescent="0.25">
      <c r="B255" s="247">
        <v>86</v>
      </c>
      <c r="C255" s="254" t="s">
        <v>368</v>
      </c>
      <c r="D255" s="254"/>
      <c r="E255" s="254"/>
      <c r="F255" s="254"/>
      <c r="G255" s="254"/>
      <c r="H255" s="254"/>
      <c r="I255" s="254"/>
      <c r="J255" s="254"/>
      <c r="K255" s="254"/>
      <c r="L255" s="254"/>
      <c r="M255" s="254"/>
      <c r="N255" s="254"/>
      <c r="O255" s="254"/>
      <c r="P255" s="254"/>
      <c r="Q255" s="255"/>
      <c r="V255" s="156"/>
    </row>
    <row r="256" spans="2:22" ht="30" customHeight="1" x14ac:dyDescent="0.25">
      <c r="B256" s="247">
        <v>87</v>
      </c>
      <c r="C256" s="248" t="s">
        <v>324</v>
      </c>
      <c r="D256" s="249"/>
      <c r="E256" s="249"/>
      <c r="F256" s="249"/>
      <c r="G256" s="249"/>
      <c r="H256" s="249"/>
      <c r="I256" s="249"/>
      <c r="J256" s="249"/>
      <c r="K256" s="249"/>
      <c r="L256" s="249"/>
      <c r="M256" s="249"/>
      <c r="N256" s="249"/>
      <c r="O256" s="249"/>
      <c r="P256" s="249"/>
      <c r="Q256" s="250"/>
      <c r="V256" s="156"/>
    </row>
    <row r="257" spans="2:22" ht="15" x14ac:dyDescent="0.25">
      <c r="B257" s="247">
        <v>88</v>
      </c>
      <c r="C257" s="254" t="s">
        <v>369</v>
      </c>
      <c r="D257" s="254"/>
      <c r="E257" s="254"/>
      <c r="F257" s="254"/>
      <c r="G257" s="254"/>
      <c r="H257" s="254"/>
      <c r="I257" s="254"/>
      <c r="J257" s="254"/>
      <c r="K257" s="254"/>
      <c r="L257" s="254"/>
      <c r="M257" s="254"/>
      <c r="N257" s="254"/>
      <c r="O257" s="254"/>
      <c r="P257" s="254"/>
      <c r="Q257" s="255"/>
      <c r="V257" s="156"/>
    </row>
    <row r="258" spans="2:22" ht="15" x14ac:dyDescent="0.25">
      <c r="B258" s="247">
        <v>89</v>
      </c>
      <c r="C258" s="254" t="s">
        <v>370</v>
      </c>
      <c r="D258" s="254"/>
      <c r="E258" s="254"/>
      <c r="F258" s="254"/>
      <c r="G258" s="254"/>
      <c r="H258" s="254"/>
      <c r="I258" s="254"/>
      <c r="J258" s="254"/>
      <c r="K258" s="254"/>
      <c r="L258" s="254"/>
      <c r="M258" s="254"/>
      <c r="N258" s="254"/>
      <c r="O258" s="254"/>
      <c r="P258" s="254"/>
      <c r="Q258" s="255"/>
      <c r="V258" s="156"/>
    </row>
    <row r="259" spans="2:22" ht="15" x14ac:dyDescent="0.25">
      <c r="B259" s="247">
        <v>90</v>
      </c>
      <c r="C259" s="254" t="s">
        <v>371</v>
      </c>
      <c r="D259" s="254"/>
      <c r="E259" s="254"/>
      <c r="F259" s="254"/>
      <c r="G259" s="254"/>
      <c r="H259" s="254"/>
      <c r="I259" s="254"/>
      <c r="J259" s="254"/>
      <c r="K259" s="254"/>
      <c r="L259" s="254"/>
      <c r="M259" s="254"/>
      <c r="N259" s="254"/>
      <c r="O259" s="254"/>
      <c r="P259" s="254"/>
      <c r="Q259" s="255"/>
      <c r="V259" s="156"/>
    </row>
    <row r="260" spans="2:22" ht="15" x14ac:dyDescent="0.25">
      <c r="B260" s="247">
        <v>91</v>
      </c>
      <c r="C260" s="254" t="s">
        <v>372</v>
      </c>
      <c r="D260" s="254"/>
      <c r="E260" s="254"/>
      <c r="F260" s="254"/>
      <c r="G260" s="254"/>
      <c r="H260" s="254"/>
      <c r="I260" s="254"/>
      <c r="J260" s="254"/>
      <c r="K260" s="254"/>
      <c r="L260" s="254"/>
      <c r="M260" s="254"/>
      <c r="N260" s="254"/>
      <c r="O260" s="254"/>
      <c r="P260" s="254"/>
      <c r="Q260" s="255"/>
      <c r="V260" s="156"/>
    </row>
    <row r="261" spans="2:22" ht="15" x14ac:dyDescent="0.25">
      <c r="B261" s="247">
        <v>92</v>
      </c>
      <c r="C261" s="254" t="s">
        <v>373</v>
      </c>
      <c r="D261" s="254"/>
      <c r="E261" s="254"/>
      <c r="F261" s="254"/>
      <c r="G261" s="254"/>
      <c r="H261" s="254"/>
      <c r="I261" s="254"/>
      <c r="J261" s="254"/>
      <c r="K261" s="254"/>
      <c r="L261" s="254"/>
      <c r="M261" s="254"/>
      <c r="N261" s="254"/>
      <c r="O261" s="254"/>
      <c r="P261" s="254"/>
      <c r="Q261" s="255"/>
      <c r="V261" s="156"/>
    </row>
    <row r="262" spans="2:22" ht="15" x14ac:dyDescent="0.25">
      <c r="B262" s="247">
        <v>93</v>
      </c>
      <c r="C262" s="254" t="s">
        <v>374</v>
      </c>
      <c r="D262" s="254"/>
      <c r="E262" s="254"/>
      <c r="F262" s="254"/>
      <c r="G262" s="254"/>
      <c r="H262" s="254"/>
      <c r="I262" s="254"/>
      <c r="J262" s="254"/>
      <c r="K262" s="254"/>
      <c r="L262" s="254"/>
      <c r="M262" s="254"/>
      <c r="N262" s="254"/>
      <c r="O262" s="254"/>
      <c r="P262" s="254"/>
      <c r="Q262" s="255"/>
      <c r="V262" s="156"/>
    </row>
    <row r="263" spans="2:22" ht="15" x14ac:dyDescent="0.25">
      <c r="B263" s="247">
        <v>94</v>
      </c>
      <c r="C263" s="254" t="s">
        <v>375</v>
      </c>
      <c r="D263" s="254"/>
      <c r="E263" s="254"/>
      <c r="F263" s="254"/>
      <c r="G263" s="254"/>
      <c r="H263" s="254"/>
      <c r="I263" s="254"/>
      <c r="J263" s="254"/>
      <c r="K263" s="254"/>
      <c r="L263" s="254"/>
      <c r="M263" s="254"/>
      <c r="N263" s="254"/>
      <c r="O263" s="254"/>
      <c r="P263" s="254"/>
      <c r="Q263" s="255"/>
      <c r="V263" s="156"/>
    </row>
    <row r="264" spans="2:22" ht="15" x14ac:dyDescent="0.25">
      <c r="B264" s="247">
        <v>95</v>
      </c>
      <c r="C264" s="254" t="s">
        <v>376</v>
      </c>
      <c r="D264" s="254"/>
      <c r="E264" s="254"/>
      <c r="F264" s="254"/>
      <c r="G264" s="254"/>
      <c r="H264" s="254"/>
      <c r="I264" s="254"/>
      <c r="J264" s="254"/>
      <c r="K264" s="254"/>
      <c r="L264" s="254"/>
      <c r="M264" s="254"/>
      <c r="N264" s="254"/>
      <c r="O264" s="254"/>
      <c r="P264" s="254"/>
      <c r="Q264" s="255"/>
      <c r="V264" s="156"/>
    </row>
    <row r="265" spans="2:22" ht="30" customHeight="1" x14ac:dyDescent="0.25">
      <c r="B265" s="247">
        <v>96</v>
      </c>
      <c r="C265" s="248" t="s">
        <v>333</v>
      </c>
      <c r="D265" s="249"/>
      <c r="E265" s="249"/>
      <c r="F265" s="249"/>
      <c r="G265" s="249"/>
      <c r="H265" s="249"/>
      <c r="I265" s="249"/>
      <c r="J265" s="249"/>
      <c r="K265" s="249"/>
      <c r="L265" s="249"/>
      <c r="M265" s="249"/>
      <c r="N265" s="249"/>
      <c r="O265" s="249"/>
      <c r="P265" s="249"/>
      <c r="Q265" s="250"/>
      <c r="V265" s="156"/>
    </row>
    <row r="266" spans="2:22" ht="15" x14ac:dyDescent="0.25">
      <c r="B266" s="247">
        <v>97</v>
      </c>
      <c r="C266" s="254" t="s">
        <v>377</v>
      </c>
      <c r="D266" s="254"/>
      <c r="E266" s="254"/>
      <c r="F266" s="254"/>
      <c r="G266" s="254"/>
      <c r="H266" s="254"/>
      <c r="I266" s="254"/>
      <c r="J266" s="254"/>
      <c r="K266" s="254"/>
      <c r="L266" s="254"/>
      <c r="M266" s="254"/>
      <c r="N266" s="254"/>
      <c r="O266" s="254"/>
      <c r="P266" s="254"/>
      <c r="Q266" s="255"/>
      <c r="V266" s="156"/>
    </row>
    <row r="267" spans="2:22" ht="15" x14ac:dyDescent="0.25">
      <c r="B267" s="247">
        <v>98</v>
      </c>
      <c r="C267" s="254" t="s">
        <v>378</v>
      </c>
      <c r="D267" s="254"/>
      <c r="E267" s="254"/>
      <c r="F267" s="254"/>
      <c r="G267" s="254"/>
      <c r="H267" s="254"/>
      <c r="I267" s="254"/>
      <c r="J267" s="254"/>
      <c r="K267" s="254"/>
      <c r="L267" s="254"/>
      <c r="M267" s="254"/>
      <c r="N267" s="254"/>
      <c r="O267" s="254"/>
      <c r="P267" s="254"/>
      <c r="Q267" s="255"/>
      <c r="V267" s="156"/>
    </row>
    <row r="268" spans="2:22" ht="15" x14ac:dyDescent="0.25">
      <c r="B268" s="247">
        <v>99</v>
      </c>
      <c r="C268" s="254" t="s">
        <v>379</v>
      </c>
      <c r="D268" s="254"/>
      <c r="E268" s="254"/>
      <c r="F268" s="254"/>
      <c r="G268" s="254"/>
      <c r="H268" s="254"/>
      <c r="I268" s="254"/>
      <c r="J268" s="254"/>
      <c r="K268" s="254"/>
      <c r="L268" s="254"/>
      <c r="M268" s="254"/>
      <c r="N268" s="254"/>
      <c r="O268" s="254"/>
      <c r="P268" s="254"/>
      <c r="Q268" s="255"/>
      <c r="V268" s="156"/>
    </row>
    <row r="269" spans="2:22" ht="15" x14ac:dyDescent="0.25">
      <c r="B269" s="247">
        <v>100</v>
      </c>
      <c r="C269" s="254" t="s">
        <v>380</v>
      </c>
      <c r="D269" s="254"/>
      <c r="E269" s="254"/>
      <c r="F269" s="254"/>
      <c r="G269" s="254"/>
      <c r="H269" s="254"/>
      <c r="I269" s="254"/>
      <c r="J269" s="254"/>
      <c r="K269" s="254"/>
      <c r="L269" s="254"/>
      <c r="M269" s="254"/>
      <c r="N269" s="254"/>
      <c r="O269" s="254"/>
      <c r="P269" s="254"/>
      <c r="Q269" s="255"/>
      <c r="V269" s="156"/>
    </row>
    <row r="270" spans="2:22" ht="15" x14ac:dyDescent="0.25">
      <c r="B270" s="247">
        <v>101</v>
      </c>
      <c r="C270" s="254" t="s">
        <v>381</v>
      </c>
      <c r="D270" s="254"/>
      <c r="E270" s="254"/>
      <c r="F270" s="254"/>
      <c r="G270" s="254"/>
      <c r="H270" s="254"/>
      <c r="I270" s="254"/>
      <c r="J270" s="254"/>
      <c r="K270" s="254"/>
      <c r="L270" s="254"/>
      <c r="M270" s="254"/>
      <c r="N270" s="254"/>
      <c r="O270" s="254"/>
      <c r="P270" s="254"/>
      <c r="Q270" s="255"/>
      <c r="V270" s="156"/>
    </row>
    <row r="271" spans="2:22" ht="15" x14ac:dyDescent="0.25">
      <c r="B271" s="247">
        <v>102</v>
      </c>
      <c r="C271" s="254" t="s">
        <v>382</v>
      </c>
      <c r="D271" s="254"/>
      <c r="E271" s="254"/>
      <c r="F271" s="254"/>
      <c r="G271" s="254"/>
      <c r="H271" s="254"/>
      <c r="I271" s="254"/>
      <c r="J271" s="254"/>
      <c r="K271" s="254"/>
      <c r="L271" s="254"/>
      <c r="M271" s="254"/>
      <c r="N271" s="254"/>
      <c r="O271" s="254"/>
      <c r="P271" s="254"/>
      <c r="Q271" s="255"/>
      <c r="V271" s="156"/>
    </row>
    <row r="272" spans="2:22" ht="15" x14ac:dyDescent="0.25">
      <c r="B272" s="247">
        <v>103</v>
      </c>
      <c r="C272" s="254" t="s">
        <v>383</v>
      </c>
      <c r="D272" s="254"/>
      <c r="E272" s="254"/>
      <c r="F272" s="254"/>
      <c r="G272" s="254"/>
      <c r="H272" s="254"/>
      <c r="I272" s="254"/>
      <c r="J272" s="254"/>
      <c r="K272" s="254"/>
      <c r="L272" s="254"/>
      <c r="M272" s="254"/>
      <c r="N272" s="254"/>
      <c r="O272" s="254"/>
      <c r="P272" s="254"/>
      <c r="Q272" s="255"/>
      <c r="V272" s="156"/>
    </row>
    <row r="273" spans="2:22" ht="15" x14ac:dyDescent="0.25">
      <c r="B273" s="247">
        <v>104</v>
      </c>
      <c r="C273" s="254" t="s">
        <v>384</v>
      </c>
      <c r="D273" s="254"/>
      <c r="E273" s="254"/>
      <c r="F273" s="254"/>
      <c r="G273" s="254"/>
      <c r="H273" s="254"/>
      <c r="I273" s="254"/>
      <c r="J273" s="254"/>
      <c r="K273" s="254"/>
      <c r="L273" s="254"/>
      <c r="M273" s="254"/>
      <c r="N273" s="254"/>
      <c r="O273" s="254"/>
      <c r="P273" s="254"/>
      <c r="Q273" s="255"/>
      <c r="V273" s="156"/>
    </row>
    <row r="274" spans="2:22" ht="30" customHeight="1" x14ac:dyDescent="0.25">
      <c r="B274" s="247">
        <v>105</v>
      </c>
      <c r="C274" s="248" t="s">
        <v>342</v>
      </c>
      <c r="D274" s="249"/>
      <c r="E274" s="249"/>
      <c r="F274" s="249"/>
      <c r="G274" s="249"/>
      <c r="H274" s="249"/>
      <c r="I274" s="249"/>
      <c r="J274" s="249"/>
      <c r="K274" s="249"/>
      <c r="L274" s="249"/>
      <c r="M274" s="249"/>
      <c r="N274" s="249"/>
      <c r="O274" s="249"/>
      <c r="P274" s="249"/>
      <c r="Q274" s="250"/>
      <c r="V274" s="156"/>
    </row>
    <row r="275" spans="2:22" ht="15" x14ac:dyDescent="0.25">
      <c r="B275" s="247">
        <v>106</v>
      </c>
      <c r="C275" s="254" t="s">
        <v>385</v>
      </c>
      <c r="D275" s="254"/>
      <c r="E275" s="254"/>
      <c r="F275" s="254"/>
      <c r="G275" s="254"/>
      <c r="H275" s="254"/>
      <c r="I275" s="254"/>
      <c r="J275" s="254"/>
      <c r="K275" s="254"/>
      <c r="L275" s="254"/>
      <c r="M275" s="254"/>
      <c r="N275" s="254"/>
      <c r="O275" s="254"/>
      <c r="P275" s="254"/>
      <c r="Q275" s="255"/>
      <c r="V275" s="156"/>
    </row>
    <row r="276" spans="2:22" ht="15" x14ac:dyDescent="0.25">
      <c r="B276" s="247">
        <v>107</v>
      </c>
      <c r="C276" s="254" t="s">
        <v>386</v>
      </c>
      <c r="D276" s="254"/>
      <c r="E276" s="254"/>
      <c r="F276" s="254"/>
      <c r="G276" s="254"/>
      <c r="H276" s="254"/>
      <c r="I276" s="254"/>
      <c r="J276" s="254"/>
      <c r="K276" s="254"/>
      <c r="L276" s="254"/>
      <c r="M276" s="254"/>
      <c r="N276" s="254"/>
      <c r="O276" s="254"/>
      <c r="P276" s="254"/>
      <c r="Q276" s="255"/>
      <c r="V276" s="156"/>
    </row>
    <row r="277" spans="2:22" ht="15" x14ac:dyDescent="0.25">
      <c r="B277" s="247">
        <v>108</v>
      </c>
      <c r="C277" s="254" t="s">
        <v>387</v>
      </c>
      <c r="D277" s="254"/>
      <c r="E277" s="254"/>
      <c r="F277" s="254"/>
      <c r="G277" s="254"/>
      <c r="H277" s="254"/>
      <c r="I277" s="254"/>
      <c r="J277" s="254"/>
      <c r="K277" s="254"/>
      <c r="L277" s="254"/>
      <c r="M277" s="254"/>
      <c r="N277" s="254"/>
      <c r="O277" s="254"/>
      <c r="P277" s="254"/>
      <c r="Q277" s="255"/>
      <c r="V277" s="156"/>
    </row>
    <row r="278" spans="2:22" ht="15" x14ac:dyDescent="0.25">
      <c r="B278" s="247">
        <v>109</v>
      </c>
      <c r="C278" s="254" t="s">
        <v>388</v>
      </c>
      <c r="D278" s="254"/>
      <c r="E278" s="254"/>
      <c r="F278" s="254"/>
      <c r="G278" s="254"/>
      <c r="H278" s="254"/>
      <c r="I278" s="254"/>
      <c r="J278" s="254"/>
      <c r="K278" s="254"/>
      <c r="L278" s="254"/>
      <c r="M278" s="254"/>
      <c r="N278" s="254"/>
      <c r="O278" s="254"/>
      <c r="P278" s="254"/>
      <c r="Q278" s="255"/>
      <c r="V278" s="156"/>
    </row>
    <row r="279" spans="2:22" ht="15" x14ac:dyDescent="0.25">
      <c r="B279" s="247">
        <v>110</v>
      </c>
      <c r="C279" s="254" t="s">
        <v>389</v>
      </c>
      <c r="D279" s="254"/>
      <c r="E279" s="254"/>
      <c r="F279" s="254"/>
      <c r="G279" s="254"/>
      <c r="H279" s="254"/>
      <c r="I279" s="254"/>
      <c r="J279" s="254"/>
      <c r="K279" s="254"/>
      <c r="L279" s="254"/>
      <c r="M279" s="254"/>
      <c r="N279" s="254"/>
      <c r="O279" s="254"/>
      <c r="P279" s="254"/>
      <c r="Q279" s="255"/>
      <c r="V279" s="156"/>
    </row>
    <row r="280" spans="2:22" ht="15" x14ac:dyDescent="0.25">
      <c r="B280" s="247">
        <v>111</v>
      </c>
      <c r="C280" s="254" t="s">
        <v>390</v>
      </c>
      <c r="D280" s="254"/>
      <c r="E280" s="254"/>
      <c r="F280" s="254"/>
      <c r="G280" s="254"/>
      <c r="H280" s="254"/>
      <c r="I280" s="254"/>
      <c r="J280" s="254"/>
      <c r="K280" s="254"/>
      <c r="L280" s="254"/>
      <c r="M280" s="254"/>
      <c r="N280" s="254"/>
      <c r="O280" s="254"/>
      <c r="P280" s="254"/>
      <c r="Q280" s="255"/>
      <c r="V280" s="156"/>
    </row>
    <row r="281" spans="2:22" ht="15" x14ac:dyDescent="0.25">
      <c r="B281" s="247">
        <v>112</v>
      </c>
      <c r="C281" s="254" t="s">
        <v>391</v>
      </c>
      <c r="D281" s="254"/>
      <c r="E281" s="254"/>
      <c r="F281" s="254"/>
      <c r="G281" s="254"/>
      <c r="H281" s="254"/>
      <c r="I281" s="254"/>
      <c r="J281" s="254"/>
      <c r="K281" s="254"/>
      <c r="L281" s="254"/>
      <c r="M281" s="254"/>
      <c r="N281" s="254"/>
      <c r="O281" s="254"/>
      <c r="P281" s="254"/>
      <c r="Q281" s="255"/>
      <c r="V281" s="156"/>
    </row>
    <row r="282" spans="2:22" ht="15" x14ac:dyDescent="0.25">
      <c r="B282" s="247">
        <v>113</v>
      </c>
      <c r="C282" s="254" t="s">
        <v>392</v>
      </c>
      <c r="D282" s="254"/>
      <c r="E282" s="254"/>
      <c r="F282" s="254"/>
      <c r="G282" s="254"/>
      <c r="H282" s="254"/>
      <c r="I282" s="254"/>
      <c r="J282" s="254"/>
      <c r="K282" s="254"/>
      <c r="L282" s="254"/>
      <c r="M282" s="254"/>
      <c r="N282" s="254"/>
      <c r="O282" s="254"/>
      <c r="P282" s="254"/>
      <c r="Q282" s="255"/>
      <c r="V282" s="156"/>
    </row>
    <row r="283" spans="2:22" ht="30" customHeight="1" x14ac:dyDescent="0.25">
      <c r="B283" s="247">
        <v>114</v>
      </c>
      <c r="C283" s="248" t="s">
        <v>351</v>
      </c>
      <c r="D283" s="249"/>
      <c r="E283" s="249"/>
      <c r="F283" s="249"/>
      <c r="G283" s="249"/>
      <c r="H283" s="249"/>
      <c r="I283" s="249"/>
      <c r="J283" s="249"/>
      <c r="K283" s="249"/>
      <c r="L283" s="249"/>
      <c r="M283" s="249"/>
      <c r="N283" s="249"/>
      <c r="O283" s="249"/>
      <c r="P283" s="249"/>
      <c r="Q283" s="250"/>
      <c r="V283" s="156"/>
    </row>
    <row r="284" spans="2:22" ht="15" x14ac:dyDescent="0.25">
      <c r="B284" s="247">
        <v>115</v>
      </c>
      <c r="C284" s="254" t="s">
        <v>393</v>
      </c>
      <c r="D284" s="254"/>
      <c r="E284" s="254"/>
      <c r="F284" s="254"/>
      <c r="G284" s="254"/>
      <c r="H284" s="254"/>
      <c r="I284" s="254"/>
      <c r="J284" s="254"/>
      <c r="K284" s="254"/>
      <c r="L284" s="254"/>
      <c r="M284" s="254"/>
      <c r="N284" s="254"/>
      <c r="O284" s="254"/>
      <c r="P284" s="254"/>
      <c r="Q284" s="255"/>
      <c r="V284" s="156"/>
    </row>
    <row r="285" spans="2:22" ht="15" x14ac:dyDescent="0.25">
      <c r="B285" s="247">
        <v>116</v>
      </c>
      <c r="C285" s="254" t="s">
        <v>394</v>
      </c>
      <c r="D285" s="254"/>
      <c r="E285" s="254"/>
      <c r="F285" s="254"/>
      <c r="G285" s="254"/>
      <c r="H285" s="254"/>
      <c r="I285" s="254"/>
      <c r="J285" s="254"/>
      <c r="K285" s="254"/>
      <c r="L285" s="254"/>
      <c r="M285" s="254"/>
      <c r="N285" s="254"/>
      <c r="O285" s="254"/>
      <c r="P285" s="254"/>
      <c r="Q285" s="255"/>
      <c r="V285" s="156"/>
    </row>
    <row r="286" spans="2:22" ht="15" x14ac:dyDescent="0.25">
      <c r="B286" s="247">
        <v>117</v>
      </c>
      <c r="C286" s="254" t="s">
        <v>395</v>
      </c>
      <c r="D286" s="254"/>
      <c r="E286" s="254"/>
      <c r="F286" s="254"/>
      <c r="G286" s="254"/>
      <c r="H286" s="254"/>
      <c r="I286" s="254"/>
      <c r="J286" s="254"/>
      <c r="K286" s="254"/>
      <c r="L286" s="254"/>
      <c r="M286" s="254"/>
      <c r="N286" s="254"/>
      <c r="O286" s="254"/>
      <c r="P286" s="254"/>
      <c r="Q286" s="255"/>
      <c r="V286" s="156"/>
    </row>
    <row r="287" spans="2:22" ht="15" x14ac:dyDescent="0.25">
      <c r="B287" s="247">
        <v>118</v>
      </c>
      <c r="C287" s="254" t="s">
        <v>396</v>
      </c>
      <c r="D287" s="254"/>
      <c r="E287" s="254"/>
      <c r="F287" s="254"/>
      <c r="G287" s="254"/>
      <c r="H287" s="254"/>
      <c r="I287" s="254"/>
      <c r="J287" s="254"/>
      <c r="K287" s="254"/>
      <c r="L287" s="254"/>
      <c r="M287" s="254"/>
      <c r="N287" s="254"/>
      <c r="O287" s="254"/>
      <c r="P287" s="254"/>
      <c r="Q287" s="255"/>
      <c r="V287" s="156"/>
    </row>
    <row r="288" spans="2:22" ht="15" x14ac:dyDescent="0.25">
      <c r="B288" s="247">
        <v>119</v>
      </c>
      <c r="C288" s="254" t="s">
        <v>397</v>
      </c>
      <c r="D288" s="254"/>
      <c r="E288" s="254"/>
      <c r="F288" s="254"/>
      <c r="G288" s="254"/>
      <c r="H288" s="254"/>
      <c r="I288" s="254"/>
      <c r="J288" s="254"/>
      <c r="K288" s="254"/>
      <c r="L288" s="254"/>
      <c r="M288" s="254"/>
      <c r="N288" s="254"/>
      <c r="O288" s="254"/>
      <c r="P288" s="254"/>
      <c r="Q288" s="255"/>
      <c r="V288" s="156"/>
    </row>
    <row r="289" spans="2:22" ht="15" x14ac:dyDescent="0.25">
      <c r="B289" s="247">
        <v>120</v>
      </c>
      <c r="C289" s="258" t="s">
        <v>398</v>
      </c>
      <c r="D289" s="254"/>
      <c r="E289" s="254"/>
      <c r="F289" s="254"/>
      <c r="G289" s="254"/>
      <c r="H289" s="254"/>
      <c r="I289" s="254"/>
      <c r="J289" s="254"/>
      <c r="K289" s="254"/>
      <c r="L289" s="254"/>
      <c r="M289" s="254"/>
      <c r="N289" s="254"/>
      <c r="O289" s="254"/>
      <c r="P289" s="254"/>
      <c r="Q289" s="255"/>
      <c r="V289" s="156"/>
    </row>
    <row r="290" spans="2:22" ht="15" x14ac:dyDescent="0.25">
      <c r="B290" s="247">
        <v>121</v>
      </c>
      <c r="C290" s="258" t="s">
        <v>399</v>
      </c>
      <c r="D290" s="254"/>
      <c r="E290" s="254"/>
      <c r="F290" s="254"/>
      <c r="G290" s="254"/>
      <c r="H290" s="254"/>
      <c r="I290" s="254"/>
      <c r="J290" s="254"/>
      <c r="K290" s="254"/>
      <c r="L290" s="254"/>
      <c r="M290" s="254"/>
      <c r="N290" s="254"/>
      <c r="O290" s="254"/>
      <c r="P290" s="254"/>
      <c r="Q290" s="255"/>
      <c r="V290" s="156"/>
    </row>
    <row r="291" spans="2:22" ht="15.75" thickBot="1" x14ac:dyDescent="0.3">
      <c r="B291" s="259">
        <v>122</v>
      </c>
      <c r="C291" s="260" t="s">
        <v>400</v>
      </c>
      <c r="D291" s="261"/>
      <c r="E291" s="261"/>
      <c r="F291" s="261"/>
      <c r="G291" s="261"/>
      <c r="H291" s="261"/>
      <c r="I291" s="261"/>
      <c r="J291" s="261"/>
      <c r="K291" s="261"/>
      <c r="L291" s="261"/>
      <c r="M291" s="261"/>
      <c r="N291" s="261"/>
      <c r="O291" s="261"/>
      <c r="P291" s="261"/>
      <c r="Q291" s="262"/>
      <c r="V291" s="156"/>
    </row>
    <row r="292" spans="2:22" ht="15" x14ac:dyDescent="0.25"/>
  </sheetData>
  <mergeCells count="53">
    <mergeCell ref="C247:Q247"/>
    <mergeCell ref="C256:Q256"/>
    <mergeCell ref="C265:Q265"/>
    <mergeCell ref="C274:Q274"/>
    <mergeCell ref="C283:Q283"/>
    <mergeCell ref="C202:Q202"/>
    <mergeCell ref="C203:Q203"/>
    <mergeCell ref="C210:Q210"/>
    <mergeCell ref="C219:Q219"/>
    <mergeCell ref="C228:Q228"/>
    <mergeCell ref="C237:Q237"/>
    <mergeCell ref="C194:Q194"/>
    <mergeCell ref="C195:Q195"/>
    <mergeCell ref="C197:Q197"/>
    <mergeCell ref="C198:Q198"/>
    <mergeCell ref="C199:Q199"/>
    <mergeCell ref="C201:Q201"/>
    <mergeCell ref="C187:Q187"/>
    <mergeCell ref="C188:Q188"/>
    <mergeCell ref="C190:Q190"/>
    <mergeCell ref="C191:Q191"/>
    <mergeCell ref="C192:Q192"/>
    <mergeCell ref="C193:Q193"/>
    <mergeCell ref="C179:Q179"/>
    <mergeCell ref="C181:Q181"/>
    <mergeCell ref="C182:Q182"/>
    <mergeCell ref="C184:Q184"/>
    <mergeCell ref="C185:Q185"/>
    <mergeCell ref="C186:Q186"/>
    <mergeCell ref="C172:Q172"/>
    <mergeCell ref="C173:Q173"/>
    <mergeCell ref="C174:Q174"/>
    <mergeCell ref="C175:Q175"/>
    <mergeCell ref="C177:Q177"/>
    <mergeCell ref="C178:Q178"/>
    <mergeCell ref="C165:Q165"/>
    <mergeCell ref="C166:Q166"/>
    <mergeCell ref="C167:Q167"/>
    <mergeCell ref="C169:Q169"/>
    <mergeCell ref="C170:Q170"/>
    <mergeCell ref="C171:Q171"/>
    <mergeCell ref="B155:Q155"/>
    <mergeCell ref="B157:Q157"/>
    <mergeCell ref="C159:Q159"/>
    <mergeCell ref="C161:Q161"/>
    <mergeCell ref="C162:Q162"/>
    <mergeCell ref="C164:Q164"/>
    <mergeCell ref="S1:V1"/>
    <mergeCell ref="B3:C3"/>
    <mergeCell ref="Y4:AH4"/>
    <mergeCell ref="B5:F5"/>
    <mergeCell ref="G5:K5"/>
    <mergeCell ref="L5:Q5"/>
  </mergeCells>
  <conditionalFormatting sqref="V5:V148">
    <cfRule type="cellIs" dxfId="10" priority="11"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0" id="{26B2C1B7-A207-4386-9C61-C5D98761ED66}">
            <xm:f>'\Archive 2019 April submission\FINAL BUSINESS PLAN\Models and data\[NES Business-plan-data-tables-March_2019.xlsb]Validation flags'!#REF!=1</xm:f>
            <x14:dxf>
              <fill>
                <patternFill>
                  <bgColor rgb="FFE0DCD8"/>
                </patternFill>
              </fill>
            </x14:dxf>
          </x14:cfRule>
          <xm:sqref>L104:P109</xm:sqref>
        </x14:conditionalFormatting>
        <x14:conditionalFormatting xmlns:xm="http://schemas.microsoft.com/office/excel/2006/main">
          <x14:cfRule type="expression" priority="9" id="{4C830668-71C0-4A49-B1C7-3DC783825604}">
            <xm:f>'\Archive 2019 April submission\FINAL BUSINESS PLAN\Models and data\[NES Business-plan-data-tables-March_2019.xlsb]Validation flags'!#REF!=1</xm:f>
            <x14:dxf>
              <fill>
                <patternFill>
                  <bgColor rgb="FFE0DCD8"/>
                </patternFill>
              </fill>
            </x14:dxf>
          </x14:cfRule>
          <xm:sqref>Q103</xm:sqref>
        </x14:conditionalFormatting>
        <x14:conditionalFormatting xmlns:xm="http://schemas.microsoft.com/office/excel/2006/main">
          <x14:cfRule type="expression" priority="8" id="{942E7132-E341-436D-B92B-AFE3B894548E}">
            <xm:f>'\Archive 2019 April submission\FINAL BUSINESS PLAN\Models and data\[NES Business-plan-data-tables-March_2019.xlsb]Validation flags'!#REF!=1</xm:f>
            <x14:dxf>
              <fill>
                <patternFill>
                  <bgColor rgb="FFE0DCD8"/>
                </patternFill>
              </fill>
            </x14:dxf>
          </x14:cfRule>
          <xm:sqref>L113:P118</xm:sqref>
        </x14:conditionalFormatting>
        <x14:conditionalFormatting xmlns:xm="http://schemas.microsoft.com/office/excel/2006/main">
          <x14:cfRule type="expression" priority="7" id="{FCD0AA20-8231-4359-BC57-295349C6FC53}">
            <xm:f>'\Archive 2019 April submission\FINAL BUSINESS PLAN\Models and data\[NES Business-plan-data-tables-March_2019.xlsb]Validation flags'!#REF!=1</xm:f>
            <x14:dxf>
              <fill>
                <patternFill>
                  <bgColor rgb="FFE0DCD8"/>
                </patternFill>
              </fill>
            </x14:dxf>
          </x14:cfRule>
          <xm:sqref>L122:P127</xm:sqref>
        </x14:conditionalFormatting>
        <x14:conditionalFormatting xmlns:xm="http://schemas.microsoft.com/office/excel/2006/main">
          <x14:cfRule type="expression" priority="6" id="{FBFADF3B-5290-43EC-B7E2-4A7BE49B5B54}">
            <xm:f>'\Archive 2019 April submission\FINAL BUSINESS PLAN\Models and data\[NES Business-plan-data-tables-March_2019.xlsb]Validation flags'!#REF!=1</xm:f>
            <x14:dxf>
              <fill>
                <patternFill>
                  <bgColor rgb="FFE0DCD8"/>
                </patternFill>
              </fill>
            </x14:dxf>
          </x14:cfRule>
          <xm:sqref>L131:P136</xm:sqref>
        </x14:conditionalFormatting>
        <x14:conditionalFormatting xmlns:xm="http://schemas.microsoft.com/office/excel/2006/main">
          <x14:cfRule type="expression" priority="5" id="{23FD7CA5-89B0-4A40-A1E1-D62AD9ADC6D6}">
            <xm:f>'\Archive 2019 April submission\FINAL BUSINESS PLAN\Models and data\[NES Business-plan-data-tables-March_2019.xlsb]Validation flags'!#REF!=1</xm:f>
            <x14:dxf>
              <fill>
                <patternFill>
                  <bgColor rgb="FFE0DCD8"/>
                </patternFill>
              </fill>
            </x14:dxf>
          </x14:cfRule>
          <xm:sqref>L140:P145</xm:sqref>
        </x14:conditionalFormatting>
        <x14:conditionalFormatting xmlns:xm="http://schemas.microsoft.com/office/excel/2006/main">
          <x14:cfRule type="expression" priority="4" id="{599D7E60-AD30-40CF-8FDA-E5181694CB7D}">
            <xm:f>'\Archive 2019 April submission\FINAL BUSINESS PLAN\Models and data\[NES Business-plan-data-tables-March_2019.xlsb]Validation flags'!#REF!=1</xm:f>
            <x14:dxf>
              <fill>
                <patternFill>
                  <bgColor rgb="FFE0DCD8"/>
                </patternFill>
              </fill>
            </x14:dxf>
          </x14:cfRule>
          <xm:sqref>Q112</xm:sqref>
        </x14:conditionalFormatting>
        <x14:conditionalFormatting xmlns:xm="http://schemas.microsoft.com/office/excel/2006/main">
          <x14:cfRule type="expression" priority="3" id="{3D64F42A-5A82-41D6-915E-B4C6E0E0C364}">
            <xm:f>'\Archive 2019 April submission\FINAL BUSINESS PLAN\Models and data\[NES Business-plan-data-tables-March_2019.xlsb]Validation flags'!#REF!=1</xm:f>
            <x14:dxf>
              <fill>
                <patternFill>
                  <bgColor rgb="FFE0DCD8"/>
                </patternFill>
              </fill>
            </x14:dxf>
          </x14:cfRule>
          <xm:sqref>Q121</xm:sqref>
        </x14:conditionalFormatting>
        <x14:conditionalFormatting xmlns:xm="http://schemas.microsoft.com/office/excel/2006/main">
          <x14:cfRule type="expression" priority="2" id="{A9A80152-9E68-4927-AC33-6724A66E4255}">
            <xm:f>'\Archive 2019 April submission\FINAL BUSINESS PLAN\Models and data\[NES Business-plan-data-tables-March_2019.xlsb]Validation flags'!#REF!=1</xm:f>
            <x14:dxf>
              <fill>
                <patternFill>
                  <bgColor rgb="FFE0DCD8"/>
                </patternFill>
              </fill>
            </x14:dxf>
          </x14:cfRule>
          <xm:sqref>Q130</xm:sqref>
        </x14:conditionalFormatting>
        <x14:conditionalFormatting xmlns:xm="http://schemas.microsoft.com/office/excel/2006/main">
          <x14:cfRule type="expression" priority="1" id="{70DF8A1F-4159-4267-8FC2-405F978BCA0C}">
            <xm:f>'\Archive 2019 April submission\FINAL BUSINESS PLAN\Models and data\[NES Business-plan-data-tables-March_2019.xlsb]Validation flags'!#REF!=1</xm:f>
            <x14:dxf>
              <fill>
                <patternFill>
                  <bgColor rgb="FFE0DCD8"/>
                </patternFill>
              </fill>
            </x14:dxf>
          </x14:cfRule>
          <xm:sqref>Q139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App28</vt:lpstr>
    </vt:vector>
  </TitlesOfParts>
  <Company>Northumbrian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Crawford Winton</dc:creator>
  <cp:lastModifiedBy>Crawford Winton</cp:lastModifiedBy>
  <dcterms:created xsi:type="dcterms:W3CDTF">2019-08-22T11:59:24Z</dcterms:created>
  <dcterms:modified xsi:type="dcterms:W3CDTF">2019-08-22T12:01:48Z</dcterms:modified>
</cp:coreProperties>
</file>